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92" yWindow="-156" windowWidth="15288" windowHeight="7428" activeTab="6"/>
  </bookViews>
  <sheets>
    <sheet name="Stocks" sheetId="10" r:id="rId1"/>
    <sheet name="ROUGE" sheetId="2" r:id="rId2"/>
    <sheet name="JAUNE" sheetId="3" r:id="rId3"/>
    <sheet name="BLEU" sheetId="5" r:id="rId4"/>
    <sheet name="explications" sheetId="12" r:id="rId5"/>
    <sheet name="calc" sheetId="15" state="hidden" r:id="rId6"/>
    <sheet name="SUIVI" sheetId="14" r:id="rId7"/>
  </sheets>
  <definedNames>
    <definedName name="_xlnm._FilterDatabase" localSheetId="0" hidden="1">Stocks!$A$1:$F$140</definedName>
    <definedName name="_xlnm._FilterDatabase" localSheetId="6" hidden="1">SUIVI!$C$1:$W$160</definedName>
    <definedName name="client">#REF!</definedName>
    <definedName name="emetteur">#REF!</definedName>
    <definedName name="Feuil">SUIVI!$B$2:$B$16</definedName>
    <definedName name="glossairea">#REF!</definedName>
    <definedName name="Ref_">Stocks!$A$2:$A$200</definedName>
    <definedName name="Ref_1">calc!$J$6:$X$6</definedName>
    <definedName name="Ref_2">calc!$J$7:$X$7</definedName>
    <definedName name="Ref_3">calc!$J$8:$X$8</definedName>
  </definedNames>
  <calcPr calcId="125725"/>
</workbook>
</file>

<file path=xl/calcChain.xml><?xml version="1.0" encoding="utf-8"?>
<calcChain xmlns="http://schemas.openxmlformats.org/spreadsheetml/2006/main">
  <c r="F3" i="1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2"/>
  <c r="K1" i="15"/>
  <c r="L1"/>
  <c r="M1"/>
  <c r="N1"/>
  <c r="O1"/>
  <c r="P1"/>
  <c r="Q1"/>
  <c r="R1"/>
  <c r="S1"/>
  <c r="T1"/>
  <c r="U1"/>
  <c r="V1"/>
  <c r="W1"/>
  <c r="X1"/>
  <c r="D18" i="14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3"/>
  <c r="D4"/>
  <c r="D5"/>
  <c r="D6"/>
  <c r="D7"/>
  <c r="D8"/>
  <c r="D9"/>
  <c r="D10"/>
  <c r="D11"/>
  <c r="D12"/>
  <c r="D13"/>
  <c r="D14"/>
  <c r="D15"/>
  <c r="D16"/>
  <c r="D17"/>
  <c r="D2"/>
  <c r="W1"/>
  <c r="V1"/>
  <c r="U1"/>
  <c r="T1"/>
  <c r="S1"/>
  <c r="R1"/>
  <c r="Q1"/>
  <c r="P1"/>
  <c r="O1"/>
  <c r="N1"/>
  <c r="M1"/>
  <c r="L1"/>
  <c r="K1"/>
  <c r="J1"/>
  <c r="I1"/>
  <c r="Q13" i="15"/>
  <c r="T13"/>
  <c r="N13"/>
  <c r="X13"/>
  <c r="U2"/>
  <c r="N2"/>
  <c r="L3"/>
  <c r="W2"/>
  <c r="U3"/>
  <c r="T3"/>
  <c r="X3"/>
  <c r="P13"/>
  <c r="O13"/>
  <c r="W3"/>
  <c r="T2"/>
  <c r="P3"/>
  <c r="L2"/>
  <c r="X2"/>
  <c r="Q3"/>
  <c r="V3"/>
  <c r="L13"/>
  <c r="S13"/>
  <c r="W13"/>
  <c r="Q2"/>
  <c r="V2"/>
  <c r="K3"/>
  <c r="M13"/>
  <c r="P2"/>
  <c r="S2"/>
  <c r="M3"/>
  <c r="N3"/>
  <c r="U13"/>
  <c r="K13"/>
  <c r="R13"/>
  <c r="V13"/>
  <c r="O2"/>
  <c r="M2"/>
  <c r="R2"/>
  <c r="K2"/>
  <c r="S3"/>
  <c r="O3"/>
  <c r="R3"/>
  <c r="S19" l="1"/>
  <c r="X19"/>
  <c r="N19"/>
  <c r="U19"/>
  <c r="O19"/>
  <c r="P19"/>
  <c r="W19"/>
  <c r="L19"/>
  <c r="T19"/>
  <c r="V19"/>
  <c r="Q19"/>
  <c r="K19"/>
  <c r="R19"/>
  <c r="M19"/>
  <c r="L16"/>
  <c r="K16"/>
  <c r="S16"/>
  <c r="X16"/>
  <c r="N16"/>
  <c r="U16"/>
  <c r="O16"/>
  <c r="P16"/>
  <c r="W16"/>
  <c r="T16"/>
  <c r="V16"/>
  <c r="Q16"/>
  <c r="R16"/>
  <c r="M16"/>
  <c r="X6"/>
  <c r="X9"/>
  <c r="W6"/>
  <c r="W9"/>
  <c r="V6"/>
  <c r="V9"/>
  <c r="U6"/>
  <c r="U9"/>
  <c r="T6"/>
  <c r="T9"/>
  <c r="S6"/>
  <c r="S9"/>
  <c r="R6"/>
  <c r="R9"/>
  <c r="Q6"/>
  <c r="Q9"/>
  <c r="P6"/>
  <c r="P9"/>
  <c r="O6"/>
  <c r="O9"/>
  <c r="N6"/>
  <c r="N9"/>
  <c r="M6"/>
  <c r="M9"/>
  <c r="L6"/>
  <c r="K6"/>
  <c r="L9"/>
  <c r="K9"/>
  <c r="J1"/>
  <c r="J13"/>
  <c r="P14"/>
  <c r="R4"/>
  <c r="Q14"/>
  <c r="J2"/>
  <c r="U14"/>
  <c r="M14"/>
  <c r="X4"/>
  <c r="P4"/>
  <c r="J14"/>
  <c r="M4"/>
  <c r="S14"/>
  <c r="K4"/>
  <c r="O14"/>
  <c r="J3"/>
  <c r="T14"/>
  <c r="L4"/>
  <c r="K14"/>
  <c r="V4"/>
  <c r="L14"/>
  <c r="O4"/>
  <c r="N14"/>
  <c r="W4"/>
  <c r="X14"/>
  <c r="V14"/>
  <c r="T4"/>
  <c r="Q4"/>
  <c r="R14"/>
  <c r="S4"/>
  <c r="U4"/>
  <c r="N4"/>
  <c r="W14"/>
  <c r="J6" l="1"/>
  <c r="P20"/>
  <c r="R20"/>
  <c r="O20"/>
  <c r="L20"/>
  <c r="V20"/>
  <c r="S20"/>
  <c r="Q20"/>
  <c r="M20"/>
  <c r="W20"/>
  <c r="T20"/>
  <c r="U20"/>
  <c r="N20"/>
  <c r="K20"/>
  <c r="X20"/>
  <c r="J19"/>
  <c r="K17"/>
  <c r="J16"/>
  <c r="P17"/>
  <c r="R17"/>
  <c r="O17"/>
  <c r="V17"/>
  <c r="S17"/>
  <c r="Q17"/>
  <c r="M17"/>
  <c r="W17"/>
  <c r="T17"/>
  <c r="U17"/>
  <c r="N17"/>
  <c r="X17"/>
  <c r="L17"/>
  <c r="O10"/>
  <c r="O7"/>
  <c r="R10"/>
  <c r="R7"/>
  <c r="U10"/>
  <c r="U7"/>
  <c r="X10"/>
  <c r="X7"/>
  <c r="K10"/>
  <c r="K7"/>
  <c r="N10"/>
  <c r="N7"/>
  <c r="Q10"/>
  <c r="Q7"/>
  <c r="T10"/>
  <c r="T7"/>
  <c r="W10"/>
  <c r="W7"/>
  <c r="M10"/>
  <c r="M7"/>
  <c r="P10"/>
  <c r="P7"/>
  <c r="S10"/>
  <c r="S7"/>
  <c r="V10"/>
  <c r="V7"/>
  <c r="L10"/>
  <c r="L7"/>
  <c r="J9"/>
  <c r="N5"/>
  <c r="V5"/>
  <c r="L5"/>
  <c r="R5"/>
  <c r="X5"/>
  <c r="Q5"/>
  <c r="K5"/>
  <c r="P5"/>
  <c r="O5"/>
  <c r="S5"/>
  <c r="K15"/>
  <c r="W5"/>
  <c r="T5"/>
  <c r="U5"/>
  <c r="J4"/>
  <c r="M5"/>
  <c r="R21" l="1"/>
  <c r="X21"/>
  <c r="U21"/>
  <c r="O21"/>
  <c r="T21"/>
  <c r="V21"/>
  <c r="W21"/>
  <c r="Q21"/>
  <c r="K21"/>
  <c r="P21"/>
  <c r="M21"/>
  <c r="N21"/>
  <c r="S21"/>
  <c r="J20"/>
  <c r="R18"/>
  <c r="X18"/>
  <c r="U18"/>
  <c r="O18"/>
  <c r="T18"/>
  <c r="V18"/>
  <c r="W18"/>
  <c r="Q18"/>
  <c r="P18"/>
  <c r="M18"/>
  <c r="N18"/>
  <c r="S18"/>
  <c r="L18"/>
  <c r="J17"/>
  <c r="L8"/>
  <c r="L11"/>
  <c r="M11"/>
  <c r="M8"/>
  <c r="N11"/>
  <c r="N8"/>
  <c r="R11"/>
  <c r="R8"/>
  <c r="J10"/>
  <c r="J7"/>
  <c r="V11"/>
  <c r="V8"/>
  <c r="W11"/>
  <c r="W8"/>
  <c r="K11"/>
  <c r="K8"/>
  <c r="O11"/>
  <c r="O8"/>
  <c r="S11"/>
  <c r="S8"/>
  <c r="T11"/>
  <c r="T8"/>
  <c r="X11"/>
  <c r="X8"/>
  <c r="P11"/>
  <c r="P8"/>
  <c r="Q11"/>
  <c r="Q8"/>
  <c r="U11"/>
  <c r="U8"/>
  <c r="L15"/>
  <c r="J5"/>
  <c r="L21" l="1"/>
  <c r="K18"/>
  <c r="J18"/>
  <c r="J11"/>
  <c r="J8"/>
  <c r="G23" i="5"/>
  <c r="G22"/>
  <c r="G20"/>
  <c r="G19"/>
  <c r="G18"/>
  <c r="G17"/>
  <c r="G16"/>
  <c r="G15"/>
  <c r="G14"/>
  <c r="G13"/>
  <c r="G11"/>
  <c r="G10"/>
  <c r="G9"/>
  <c r="G8"/>
  <c r="G7"/>
  <c r="BB26" i="3"/>
  <c r="BB24"/>
  <c r="BB23"/>
  <c r="J16"/>
  <c r="J13"/>
  <c r="J15" i="15"/>
  <c r="J21" l="1"/>
  <c r="J11" i="3"/>
  <c r="BB20" l="1"/>
  <c r="BB27"/>
  <c r="BB25"/>
  <c r="BB22"/>
  <c r="J18"/>
  <c r="J15" l="1"/>
  <c r="J14"/>
  <c r="J16" i="2"/>
  <c r="J18"/>
  <c r="J19"/>
  <c r="J20"/>
  <c r="J21"/>
  <c r="J22"/>
  <c r="J23"/>
  <c r="J24"/>
  <c r="J15"/>
  <c r="BB29" i="3" l="1"/>
  <c r="BB30"/>
  <c r="BB31"/>
  <c r="BB32"/>
  <c r="BB33"/>
  <c r="BB34"/>
  <c r="BB35"/>
  <c r="BB36"/>
  <c r="BB37"/>
  <c r="BB38"/>
  <c r="BB39"/>
  <c r="BB40"/>
  <c r="W133" i="14"/>
  <c r="J129"/>
  <c r="P5"/>
  <c r="T121"/>
  <c r="P95"/>
  <c r="W87"/>
  <c r="U72"/>
  <c r="P107"/>
  <c r="W132"/>
  <c r="R69"/>
  <c r="M46"/>
  <c r="W146"/>
  <c r="R17"/>
  <c r="U17"/>
  <c r="T31"/>
  <c r="P137"/>
  <c r="R6"/>
  <c r="J104"/>
  <c r="M14"/>
  <c r="R16"/>
  <c r="U144"/>
  <c r="P114"/>
  <c r="T73"/>
  <c r="U156"/>
  <c r="M118"/>
  <c r="W27"/>
  <c r="O146"/>
  <c r="U73"/>
  <c r="P100"/>
  <c r="R110"/>
  <c r="O5"/>
  <c r="R93"/>
  <c r="U64"/>
  <c r="P133"/>
  <c r="M128"/>
  <c r="U12"/>
  <c r="P35"/>
  <c r="R107"/>
  <c r="O159"/>
  <c r="P80"/>
  <c r="W72"/>
  <c r="U152"/>
  <c r="N43"/>
  <c r="W20"/>
  <c r="J82"/>
  <c r="M91"/>
  <c r="P108"/>
  <c r="R134"/>
  <c r="J133"/>
  <c r="M43"/>
  <c r="W131"/>
  <c r="J135"/>
  <c r="M107"/>
  <c r="R109"/>
  <c r="U39"/>
  <c r="W11"/>
  <c r="O130"/>
  <c r="U51"/>
  <c r="P78"/>
  <c r="J155"/>
  <c r="S72"/>
  <c r="P26"/>
  <c r="R23"/>
  <c r="U40"/>
  <c r="S135"/>
  <c r="P15"/>
  <c r="W106"/>
  <c r="J28"/>
  <c r="P25"/>
  <c r="R150"/>
  <c r="J87"/>
  <c r="M59"/>
  <c r="W95"/>
  <c r="J132"/>
  <c r="U65"/>
  <c r="M93"/>
  <c r="R79"/>
  <c r="J49"/>
  <c r="P119"/>
  <c r="M157"/>
  <c r="W36"/>
  <c r="J40"/>
  <c r="M12"/>
  <c r="J77"/>
  <c r="M102"/>
  <c r="R78"/>
  <c r="O31"/>
  <c r="P47"/>
  <c r="W138"/>
  <c r="J118"/>
  <c r="N14"/>
  <c r="W86"/>
  <c r="R85"/>
  <c r="U98"/>
  <c r="N44"/>
  <c r="P77"/>
  <c r="W7"/>
  <c r="J86"/>
  <c r="W85"/>
  <c r="R51"/>
  <c r="J149"/>
  <c r="T127"/>
  <c r="W2"/>
  <c r="J33"/>
  <c r="P103"/>
  <c r="M7"/>
  <c r="R141"/>
  <c r="U112"/>
  <c r="P24"/>
  <c r="M31"/>
  <c r="W5"/>
  <c r="R132"/>
  <c r="J69"/>
  <c r="M78"/>
  <c r="R80"/>
  <c r="J46"/>
  <c r="P21"/>
  <c r="T139"/>
  <c r="J157"/>
  <c r="P148"/>
  <c r="R59"/>
  <c r="O111"/>
  <c r="P96"/>
  <c r="W88"/>
  <c r="J6"/>
  <c r="N59"/>
  <c r="P48"/>
  <c r="W40"/>
  <c r="U120"/>
  <c r="M117"/>
  <c r="W42"/>
  <c r="J22"/>
  <c r="W21"/>
  <c r="R49"/>
  <c r="P87"/>
  <c r="M148"/>
  <c r="R61"/>
  <c r="U90"/>
  <c r="W62"/>
  <c r="O24"/>
  <c r="U9"/>
  <c r="P94"/>
  <c r="R108"/>
  <c r="O2"/>
  <c r="J154"/>
  <c r="M121"/>
  <c r="W92"/>
  <c r="O149"/>
  <c r="P64"/>
  <c r="W151"/>
  <c r="U136"/>
  <c r="N27"/>
  <c r="W35"/>
  <c r="R133"/>
  <c r="U47"/>
  <c r="P150"/>
  <c r="R118"/>
  <c r="J55"/>
  <c r="U63"/>
  <c r="N9"/>
  <c r="P141"/>
  <c r="W71"/>
  <c r="J92"/>
  <c r="P89"/>
  <c r="W52"/>
  <c r="J151"/>
  <c r="M65"/>
  <c r="W101"/>
  <c r="J97"/>
  <c r="P72"/>
  <c r="M95"/>
  <c r="R48"/>
  <c r="M41"/>
  <c r="W12"/>
  <c r="O69"/>
  <c r="J125"/>
  <c r="M150"/>
  <c r="W59"/>
  <c r="O21"/>
  <c r="P93"/>
  <c r="R90"/>
  <c r="J102"/>
  <c r="N155"/>
  <c r="W105"/>
  <c r="R5"/>
  <c r="M139"/>
  <c r="W82"/>
  <c r="R52"/>
  <c r="U52"/>
  <c r="T128"/>
  <c r="W96"/>
  <c r="U151"/>
  <c r="W123"/>
  <c r="O85"/>
  <c r="P58"/>
  <c r="R55"/>
  <c r="U31"/>
  <c r="P70"/>
  <c r="R100"/>
  <c r="U100"/>
  <c r="T15"/>
  <c r="R114"/>
  <c r="U48"/>
  <c r="P117"/>
  <c r="M104"/>
  <c r="W98"/>
  <c r="J131"/>
  <c r="U126"/>
  <c r="T144"/>
  <c r="J141"/>
  <c r="U103"/>
  <c r="W75"/>
  <c r="O37"/>
  <c r="U115"/>
  <c r="P142"/>
  <c r="R156"/>
  <c r="S90"/>
  <c r="P127"/>
  <c r="W61"/>
  <c r="R73"/>
  <c r="S106"/>
  <c r="J61"/>
  <c r="U23"/>
  <c r="W94"/>
  <c r="T150"/>
  <c r="M133"/>
  <c r="W157"/>
  <c r="J75"/>
  <c r="S87"/>
  <c r="W41"/>
  <c r="R40"/>
  <c r="U111"/>
  <c r="P57"/>
  <c r="R145"/>
  <c r="U46"/>
  <c r="T64"/>
  <c r="W69"/>
  <c r="R97"/>
  <c r="U97"/>
  <c r="U59"/>
  <c r="J13"/>
  <c r="P99"/>
  <c r="W108"/>
  <c r="O8"/>
  <c r="U28"/>
  <c r="P14"/>
  <c r="J153"/>
  <c r="S12"/>
  <c r="P61"/>
  <c r="R58"/>
  <c r="U133"/>
  <c r="S40"/>
  <c r="N79"/>
  <c r="V102"/>
  <c r="U153"/>
  <c r="P81"/>
  <c r="R153"/>
  <c r="P60"/>
  <c r="R86"/>
  <c r="U148"/>
  <c r="T63"/>
  <c r="R98"/>
  <c r="J126"/>
  <c r="P101"/>
  <c r="T68"/>
  <c r="J144"/>
  <c r="P131"/>
  <c r="W140"/>
  <c r="O40"/>
  <c r="R128"/>
  <c r="U157"/>
  <c r="W129"/>
  <c r="T28"/>
  <c r="U6"/>
  <c r="P33"/>
  <c r="R105"/>
  <c r="S23"/>
  <c r="P74"/>
  <c r="W8"/>
  <c r="U88"/>
  <c r="N140"/>
  <c r="W150"/>
  <c r="R87"/>
  <c r="U104"/>
  <c r="N156"/>
  <c r="U83"/>
  <c r="P110"/>
  <c r="R124"/>
  <c r="O15"/>
  <c r="W89"/>
  <c r="R26"/>
  <c r="U101"/>
  <c r="P140"/>
  <c r="R67"/>
  <c r="U129"/>
  <c r="T143"/>
  <c r="W80"/>
  <c r="U77"/>
  <c r="W49"/>
  <c r="T105"/>
  <c r="R95"/>
  <c r="U29"/>
  <c r="P98"/>
  <c r="T57"/>
  <c r="U35"/>
  <c r="W122"/>
  <c r="J139"/>
  <c r="S151"/>
  <c r="P144"/>
  <c r="R42"/>
  <c r="U18"/>
  <c r="T44"/>
  <c r="T153"/>
  <c r="M105"/>
  <c r="O133"/>
  <c r="N141"/>
  <c r="T5"/>
  <c r="L137"/>
  <c r="M6"/>
  <c r="T36"/>
  <c r="O84"/>
  <c r="L153"/>
  <c r="M4"/>
  <c r="T110"/>
  <c r="O158"/>
  <c r="I109"/>
  <c r="T16"/>
  <c r="O32"/>
  <c r="O75"/>
  <c r="I103"/>
  <c r="L106"/>
  <c r="Q154"/>
  <c r="L131"/>
  <c r="V73"/>
  <c r="V77"/>
  <c r="M67"/>
  <c r="P112"/>
  <c r="W104"/>
  <c r="U85"/>
  <c r="W79"/>
  <c r="J116"/>
  <c r="P149"/>
  <c r="T132"/>
  <c r="J29"/>
  <c r="M153"/>
  <c r="W124"/>
  <c r="O82"/>
  <c r="U67"/>
  <c r="W154"/>
  <c r="R9"/>
  <c r="S42"/>
  <c r="U60"/>
  <c r="P83"/>
  <c r="R155"/>
  <c r="O50"/>
  <c r="P122"/>
  <c r="W56"/>
  <c r="U37"/>
  <c r="P76"/>
  <c r="R102"/>
  <c r="J39"/>
  <c r="M110"/>
  <c r="W53"/>
  <c r="R19"/>
  <c r="J117"/>
  <c r="M126"/>
  <c r="V83"/>
  <c r="P42"/>
  <c r="R138"/>
  <c r="J150"/>
  <c r="W149"/>
  <c r="R115"/>
  <c r="J114"/>
  <c r="M123"/>
  <c r="W159"/>
  <c r="U160"/>
  <c r="P130"/>
  <c r="T75"/>
  <c r="J111"/>
  <c r="P3"/>
  <c r="R75"/>
  <c r="O127"/>
  <c r="J26"/>
  <c r="P116"/>
  <c r="R126"/>
  <c r="R159"/>
  <c r="M57"/>
  <c r="W28"/>
  <c r="O143"/>
  <c r="W118"/>
  <c r="R117"/>
  <c r="M94"/>
  <c r="W130"/>
  <c r="R2"/>
  <c r="U158"/>
  <c r="M114"/>
  <c r="R15"/>
  <c r="U106"/>
  <c r="P18"/>
  <c r="T88"/>
  <c r="W160"/>
  <c r="J36"/>
  <c r="P7"/>
  <c r="M66"/>
  <c r="J42"/>
  <c r="M9"/>
  <c r="R142"/>
  <c r="O95"/>
  <c r="P111"/>
  <c r="W45"/>
  <c r="R57"/>
  <c r="S136"/>
  <c r="P32"/>
  <c r="W119"/>
  <c r="J140"/>
  <c r="S152"/>
  <c r="U124"/>
  <c r="P147"/>
  <c r="W156"/>
  <c r="O56"/>
  <c r="P128"/>
  <c r="W58"/>
  <c r="J137"/>
  <c r="S13"/>
  <c r="W99"/>
  <c r="J103"/>
  <c r="M17"/>
  <c r="W117"/>
  <c r="J51"/>
  <c r="P88"/>
  <c r="M115"/>
  <c r="W127"/>
  <c r="J3"/>
  <c r="P135"/>
  <c r="M51"/>
  <c r="U76"/>
  <c r="P4"/>
  <c r="R14"/>
  <c r="O66"/>
  <c r="U86"/>
  <c r="W74"/>
  <c r="J54"/>
  <c r="N107"/>
  <c r="W121"/>
  <c r="R120"/>
  <c r="U34"/>
  <c r="P11"/>
  <c r="R4"/>
  <c r="U62"/>
  <c r="M135"/>
  <c r="U41"/>
  <c r="P126"/>
  <c r="R41"/>
  <c r="S120"/>
  <c r="P10"/>
  <c r="R106"/>
  <c r="U82"/>
  <c r="P28"/>
  <c r="R54"/>
  <c r="J53"/>
  <c r="M62"/>
  <c r="V19"/>
  <c r="W38"/>
  <c r="R136"/>
  <c r="U50"/>
  <c r="W48"/>
  <c r="J19"/>
  <c r="P151"/>
  <c r="M71"/>
  <c r="R125"/>
  <c r="U154"/>
  <c r="P66"/>
  <c r="T25"/>
  <c r="J109"/>
  <c r="U71"/>
  <c r="W142"/>
  <c r="T41"/>
  <c r="R130"/>
  <c r="J100"/>
  <c r="U33"/>
  <c r="T47"/>
  <c r="J48"/>
  <c r="U10"/>
  <c r="W139"/>
  <c r="T38"/>
  <c r="U22"/>
  <c r="W109"/>
  <c r="J27"/>
  <c r="S39"/>
  <c r="W57"/>
  <c r="R56"/>
  <c r="U127"/>
  <c r="N73"/>
  <c r="W9"/>
  <c r="R8"/>
  <c r="U79"/>
  <c r="R82"/>
  <c r="J52"/>
  <c r="P23"/>
  <c r="M86"/>
  <c r="R96"/>
  <c r="U26"/>
  <c r="W155"/>
  <c r="O117"/>
  <c r="U44"/>
  <c r="P129"/>
  <c r="R139"/>
  <c r="S97"/>
  <c r="O147"/>
  <c r="S127"/>
  <c r="W34"/>
  <c r="U93"/>
  <c r="W65"/>
  <c r="T22"/>
  <c r="P157"/>
  <c r="R154"/>
  <c r="U130"/>
  <c r="P12"/>
  <c r="R38"/>
  <c r="J136"/>
  <c r="M108"/>
  <c r="W47"/>
  <c r="J142"/>
  <c r="P55"/>
  <c r="M146"/>
  <c r="P38"/>
  <c r="R68"/>
  <c r="U68"/>
  <c r="M76"/>
  <c r="J79"/>
  <c r="U45"/>
  <c r="W17"/>
  <c r="O136"/>
  <c r="U57"/>
  <c r="P84"/>
  <c r="R94"/>
  <c r="O47"/>
  <c r="U131"/>
  <c r="P158"/>
  <c r="R11"/>
  <c r="O63"/>
  <c r="J160"/>
  <c r="U122"/>
  <c r="P34"/>
  <c r="T108"/>
  <c r="U70"/>
  <c r="P97"/>
  <c r="R12"/>
  <c r="S65"/>
  <c r="P138"/>
  <c r="R135"/>
  <c r="U53"/>
  <c r="P156"/>
  <c r="R83"/>
  <c r="U145"/>
  <c r="T159"/>
  <c r="P9"/>
  <c r="R35"/>
  <c r="J34"/>
  <c r="T111"/>
  <c r="J112"/>
  <c r="M137"/>
  <c r="W46"/>
  <c r="T102"/>
  <c r="J122"/>
  <c r="P113"/>
  <c r="R28"/>
  <c r="W145"/>
  <c r="R64"/>
  <c r="P19"/>
  <c r="R91"/>
  <c r="P155"/>
  <c r="W19"/>
  <c r="J23"/>
  <c r="M156"/>
  <c r="W31"/>
  <c r="J68"/>
  <c r="P39"/>
  <c r="M84"/>
  <c r="R77"/>
  <c r="U7"/>
  <c r="W78"/>
  <c r="T134"/>
  <c r="R66"/>
  <c r="J94"/>
  <c r="P69"/>
  <c r="M40"/>
  <c r="U105"/>
  <c r="P132"/>
  <c r="R43"/>
  <c r="S138"/>
  <c r="P16"/>
  <c r="W103"/>
  <c r="J124"/>
  <c r="N78"/>
  <c r="P90"/>
  <c r="W24"/>
  <c r="J41"/>
  <c r="N94"/>
  <c r="U25"/>
  <c r="P52"/>
  <c r="R62"/>
  <c r="O114"/>
  <c r="N91"/>
  <c r="W18"/>
  <c r="W32"/>
  <c r="J67"/>
  <c r="W29"/>
  <c r="R7"/>
  <c r="U116"/>
  <c r="R37"/>
  <c r="P56"/>
  <c r="W126"/>
  <c r="W43"/>
  <c r="R70"/>
  <c r="U15"/>
  <c r="J145"/>
  <c r="M159"/>
  <c r="M25"/>
  <c r="O53"/>
  <c r="W26"/>
  <c r="N158"/>
  <c r="W135"/>
  <c r="P54"/>
  <c r="J21"/>
  <c r="W66"/>
  <c r="P136"/>
  <c r="R13"/>
  <c r="W113"/>
  <c r="U54"/>
  <c r="J121"/>
  <c r="R148"/>
  <c r="M53"/>
  <c r="U32"/>
  <c r="T118"/>
  <c r="P36"/>
  <c r="O98"/>
  <c r="U58"/>
  <c r="T86"/>
  <c r="W93"/>
  <c r="N126"/>
  <c r="R71"/>
  <c r="P92"/>
  <c r="R149"/>
  <c r="N108"/>
  <c r="W13"/>
  <c r="P27"/>
  <c r="R88"/>
  <c r="P41"/>
  <c r="U30"/>
  <c r="R143"/>
  <c r="W107"/>
  <c r="R157"/>
  <c r="W158"/>
  <c r="P31"/>
  <c r="J44"/>
  <c r="P45"/>
  <c r="M81"/>
  <c r="R147"/>
  <c r="M60"/>
  <c r="V13"/>
  <c r="P13"/>
  <c r="U143"/>
  <c r="U80"/>
  <c r="T9"/>
  <c r="P115"/>
  <c r="S145"/>
  <c r="W55"/>
  <c r="S88"/>
  <c r="P145"/>
  <c r="S113"/>
  <c r="R119"/>
  <c r="P134"/>
  <c r="J101"/>
  <c r="W111"/>
  <c r="J18"/>
  <c r="P139"/>
  <c r="R39"/>
  <c r="W50"/>
  <c r="U20"/>
  <c r="W64"/>
  <c r="W33"/>
  <c r="U137"/>
  <c r="R137"/>
  <c r="U89"/>
  <c r="R27"/>
  <c r="W54"/>
  <c r="U66"/>
  <c r="W68"/>
  <c r="R45"/>
  <c r="R123"/>
  <c r="R21"/>
  <c r="I127"/>
  <c r="V11"/>
  <c r="Q87"/>
  <c r="S21"/>
  <c r="M77"/>
  <c r="Q18"/>
  <c r="N111"/>
  <c r="M23"/>
  <c r="L114"/>
  <c r="N32"/>
  <c r="T27"/>
  <c r="L31"/>
  <c r="L33"/>
  <c r="I142"/>
  <c r="M48"/>
  <c r="S50"/>
  <c r="V56"/>
  <c r="S58"/>
  <c r="N159"/>
  <c r="N17"/>
  <c r="V72"/>
  <c r="N76"/>
  <c r="N80"/>
  <c r="V107"/>
  <c r="I148"/>
  <c r="V159"/>
  <c r="V157"/>
  <c r="V20"/>
  <c r="I154"/>
  <c r="Q84"/>
  <c r="I33"/>
  <c r="Q15"/>
  <c r="I98"/>
  <c r="M39"/>
  <c r="T133"/>
  <c r="L46"/>
  <c r="I114"/>
  <c r="M63"/>
  <c r="T149"/>
  <c r="L62"/>
  <c r="M109"/>
  <c r="T67"/>
  <c r="T66"/>
  <c r="L140"/>
  <c r="M35"/>
  <c r="T97"/>
  <c r="O145"/>
  <c r="L57"/>
  <c r="Q65"/>
  <c r="L85"/>
  <c r="Q22"/>
  <c r="O25"/>
  <c r="S41"/>
  <c r="S52"/>
  <c r="Q23"/>
  <c r="U84"/>
  <c r="P37"/>
  <c r="P160"/>
  <c r="J70"/>
  <c r="T26"/>
  <c r="N36"/>
  <c r="I6"/>
  <c r="V62"/>
  <c r="V66"/>
  <c r="V81"/>
  <c r="I26"/>
  <c r="V140"/>
  <c r="V144"/>
  <c r="M141"/>
  <c r="Q155"/>
  <c r="V57"/>
  <c r="V61"/>
  <c r="M47"/>
  <c r="Q53"/>
  <c r="L145"/>
  <c r="Q81"/>
  <c r="L8"/>
  <c r="Q49"/>
  <c r="S44"/>
  <c r="N100"/>
  <c r="V160"/>
  <c r="I29"/>
  <c r="S60"/>
  <c r="N116"/>
  <c r="V10"/>
  <c r="S122"/>
  <c r="N18"/>
  <c r="N33"/>
  <c r="V88"/>
  <c r="N92"/>
  <c r="N96"/>
  <c r="V123"/>
  <c r="V5"/>
  <c r="Q77"/>
  <c r="L97"/>
  <c r="Q97"/>
  <c r="I40"/>
  <c r="U27"/>
  <c r="T135"/>
  <c r="Q51"/>
  <c r="I56"/>
  <c r="U91"/>
  <c r="T155"/>
  <c r="Q67"/>
  <c r="I130"/>
  <c r="M83"/>
  <c r="T8"/>
  <c r="L78"/>
  <c r="U11"/>
  <c r="T87"/>
  <c r="T82"/>
  <c r="L156"/>
  <c r="Q110"/>
  <c r="L23"/>
  <c r="Q120"/>
  <c r="O124"/>
  <c r="O135"/>
  <c r="S147"/>
  <c r="Q105"/>
  <c r="R152"/>
  <c r="J130"/>
  <c r="U3"/>
  <c r="J107"/>
  <c r="T125"/>
  <c r="N131"/>
  <c r="I32"/>
  <c r="N153"/>
  <c r="N157"/>
  <c r="V27"/>
  <c r="I52"/>
  <c r="V78"/>
  <c r="V82"/>
  <c r="V97"/>
  <c r="I46"/>
  <c r="V156"/>
  <c r="V3"/>
  <c r="U43"/>
  <c r="Q98"/>
  <c r="L83"/>
  <c r="Q126"/>
  <c r="L103"/>
  <c r="I62"/>
  <c r="S139"/>
  <c r="N38"/>
  <c r="N85"/>
  <c r="L109"/>
  <c r="S155"/>
  <c r="N54"/>
  <c r="N101"/>
  <c r="L125"/>
  <c r="S76"/>
  <c r="N132"/>
  <c r="V26"/>
  <c r="S49"/>
  <c r="N34"/>
  <c r="N49"/>
  <c r="V104"/>
  <c r="Q122"/>
  <c r="L35"/>
  <c r="Q142"/>
  <c r="V137"/>
  <c r="V141"/>
  <c r="M151"/>
  <c r="Q133"/>
  <c r="V153"/>
  <c r="V158"/>
  <c r="M18"/>
  <c r="J38"/>
  <c r="M75"/>
  <c r="T99"/>
  <c r="P73"/>
  <c r="U99"/>
  <c r="W70"/>
  <c r="R116"/>
  <c r="W100"/>
  <c r="J81"/>
  <c r="U55"/>
  <c r="M134"/>
  <c r="R31"/>
  <c r="P71"/>
  <c r="J106"/>
  <c r="W44"/>
  <c r="M85"/>
  <c r="J89"/>
  <c r="W115"/>
  <c r="M33"/>
  <c r="W67"/>
  <c r="M142"/>
  <c r="U16"/>
  <c r="M64"/>
  <c r="M89"/>
  <c r="O18"/>
  <c r="P30"/>
  <c r="S119"/>
  <c r="R72"/>
  <c r="R47"/>
  <c r="W110"/>
  <c r="U150"/>
  <c r="R92"/>
  <c r="P125"/>
  <c r="J134"/>
  <c r="U19"/>
  <c r="J123"/>
  <c r="W83"/>
  <c r="M158"/>
  <c r="R65"/>
  <c r="T79"/>
  <c r="J148"/>
  <c r="T95"/>
  <c r="W3"/>
  <c r="U114"/>
  <c r="J83"/>
  <c r="T96"/>
  <c r="U119"/>
  <c r="O152"/>
  <c r="W125"/>
  <c r="S55"/>
  <c r="W77"/>
  <c r="P153"/>
  <c r="J120"/>
  <c r="P6"/>
  <c r="U94"/>
  <c r="R112"/>
  <c r="P53"/>
  <c r="T123"/>
  <c r="O126"/>
  <c r="U4"/>
  <c r="U140"/>
  <c r="R140"/>
  <c r="P109"/>
  <c r="U24"/>
  <c r="W148"/>
  <c r="U2"/>
  <c r="W137"/>
  <c r="U149"/>
  <c r="R113"/>
  <c r="U123"/>
  <c r="U96"/>
  <c r="T152"/>
  <c r="U13"/>
  <c r="T11"/>
  <c r="R33"/>
  <c r="M140"/>
  <c r="U109"/>
  <c r="T137"/>
  <c r="P49"/>
  <c r="S154"/>
  <c r="R151"/>
  <c r="N139"/>
  <c r="R103"/>
  <c r="W15"/>
  <c r="U142"/>
  <c r="R34"/>
  <c r="W97"/>
  <c r="P51"/>
  <c r="W22"/>
  <c r="N137"/>
  <c r="S105"/>
  <c r="Q123"/>
  <c r="O105"/>
  <c r="N52"/>
  <c r="Q139"/>
  <c r="O22"/>
  <c r="V134"/>
  <c r="Q37"/>
  <c r="S101"/>
  <c r="V59"/>
  <c r="Q60"/>
  <c r="Q157"/>
  <c r="Q33"/>
  <c r="L119"/>
  <c r="T142"/>
  <c r="N122"/>
  <c r="L146"/>
  <c r="O70"/>
  <c r="S66"/>
  <c r="N138"/>
  <c r="Q2"/>
  <c r="S149"/>
  <c r="S128"/>
  <c r="N55"/>
  <c r="L79"/>
  <c r="S46"/>
  <c r="N86"/>
  <c r="N133"/>
  <c r="L157"/>
  <c r="Q54"/>
  <c r="L49"/>
  <c r="L88"/>
  <c r="N13"/>
  <c r="V36"/>
  <c r="I17"/>
  <c r="N25"/>
  <c r="N29"/>
  <c r="V52"/>
  <c r="I41"/>
  <c r="V115"/>
  <c r="V119"/>
  <c r="I128"/>
  <c r="I47"/>
  <c r="V28"/>
  <c r="V32"/>
  <c r="M58"/>
  <c r="Q112"/>
  <c r="L116"/>
  <c r="Q140"/>
  <c r="L136"/>
  <c r="M55"/>
  <c r="T113"/>
  <c r="O4"/>
  <c r="L73"/>
  <c r="R84"/>
  <c r="J62"/>
  <c r="R50"/>
  <c r="P152"/>
  <c r="I69"/>
  <c r="O42"/>
  <c r="N21"/>
  <c r="L45"/>
  <c r="S91"/>
  <c r="N147"/>
  <c r="N37"/>
  <c r="L61"/>
  <c r="S18"/>
  <c r="N68"/>
  <c r="V127"/>
  <c r="S71"/>
  <c r="N127"/>
  <c r="V150"/>
  <c r="V40"/>
  <c r="Q131"/>
  <c r="L132"/>
  <c r="Q151"/>
  <c r="L55"/>
  <c r="O153"/>
  <c r="O7"/>
  <c r="S19"/>
  <c r="Q66"/>
  <c r="O12"/>
  <c r="O23"/>
  <c r="S35"/>
  <c r="Q82"/>
  <c r="O86"/>
  <c r="S82"/>
  <c r="N154"/>
  <c r="Q16"/>
  <c r="O3"/>
  <c r="S144"/>
  <c r="N71"/>
  <c r="L95"/>
  <c r="Q152"/>
  <c r="L148"/>
  <c r="L24"/>
  <c r="N112"/>
  <c r="V139"/>
  <c r="V21"/>
  <c r="N124"/>
  <c r="N128"/>
  <c r="V155"/>
  <c r="V37"/>
  <c r="N41"/>
  <c r="N45"/>
  <c r="V68"/>
  <c r="I61"/>
  <c r="V131"/>
  <c r="V135"/>
  <c r="I144"/>
  <c r="I63"/>
  <c r="L54"/>
  <c r="I91"/>
  <c r="L74"/>
  <c r="U75"/>
  <c r="T107"/>
  <c r="T98"/>
  <c r="L11"/>
  <c r="W153"/>
  <c r="W6"/>
  <c r="W144"/>
  <c r="U110"/>
  <c r="V108"/>
  <c r="O141"/>
  <c r="N120"/>
  <c r="L144"/>
  <c r="S69"/>
  <c r="S48"/>
  <c r="N136"/>
  <c r="L160"/>
  <c r="S107"/>
  <c r="N6"/>
  <c r="N53"/>
  <c r="L77"/>
  <c r="S28"/>
  <c r="N84"/>
  <c r="V143"/>
  <c r="I58"/>
  <c r="L70"/>
  <c r="I42"/>
  <c r="L154"/>
  <c r="T90"/>
  <c r="O106"/>
  <c r="S134"/>
  <c r="Q95"/>
  <c r="T106"/>
  <c r="O122"/>
  <c r="S150"/>
  <c r="Q111"/>
  <c r="O28"/>
  <c r="O39"/>
  <c r="S51"/>
  <c r="Q9"/>
  <c r="O102"/>
  <c r="S98"/>
  <c r="S17"/>
  <c r="Q32"/>
  <c r="I131"/>
  <c r="L86"/>
  <c r="Q56"/>
  <c r="N50"/>
  <c r="N65"/>
  <c r="V120"/>
  <c r="I87"/>
  <c r="N66"/>
  <c r="N81"/>
  <c r="V136"/>
  <c r="N11"/>
  <c r="N144"/>
  <c r="V6"/>
  <c r="V53"/>
  <c r="N57"/>
  <c r="N61"/>
  <c r="V84"/>
  <c r="I81"/>
  <c r="Q59"/>
  <c r="I121"/>
  <c r="Q79"/>
  <c r="I5"/>
  <c r="M127"/>
  <c r="T40"/>
  <c r="W120"/>
  <c r="J66"/>
  <c r="P146"/>
  <c r="P40"/>
  <c r="T119"/>
  <c r="N62"/>
  <c r="P86"/>
  <c r="P75"/>
  <c r="R111"/>
  <c r="J93"/>
  <c r="J10"/>
  <c r="P102"/>
  <c r="J7"/>
  <c r="R18"/>
  <c r="P120"/>
  <c r="R32"/>
  <c r="R158"/>
  <c r="M101"/>
  <c r="J105"/>
  <c r="P143"/>
  <c r="J156"/>
  <c r="R22"/>
  <c r="M30"/>
  <c r="R36"/>
  <c r="M2"/>
  <c r="U42"/>
  <c r="T70"/>
  <c r="W141"/>
  <c r="P118"/>
  <c r="U49"/>
  <c r="R160"/>
  <c r="P2"/>
  <c r="U108"/>
  <c r="R46"/>
  <c r="R29"/>
  <c r="W30"/>
  <c r="P159"/>
  <c r="J11"/>
  <c r="W134"/>
  <c r="U146"/>
  <c r="W51"/>
  <c r="U5"/>
  <c r="P79"/>
  <c r="R25"/>
  <c r="W147"/>
  <c r="U159"/>
  <c r="R129"/>
  <c r="T48"/>
  <c r="U135"/>
  <c r="T6"/>
  <c r="U87"/>
  <c r="O120"/>
  <c r="W23"/>
  <c r="S56"/>
  <c r="R104"/>
  <c r="P22"/>
  <c r="J146"/>
  <c r="V9"/>
  <c r="M144"/>
  <c r="R10"/>
  <c r="R146"/>
  <c r="P50"/>
  <c r="U92"/>
  <c r="R30"/>
  <c r="P63"/>
  <c r="J76"/>
  <c r="U118"/>
  <c r="R60"/>
  <c r="W25"/>
  <c r="U95"/>
  <c r="R3"/>
  <c r="M11"/>
  <c r="R81"/>
  <c r="M27"/>
  <c r="W102"/>
  <c r="U56"/>
  <c r="R20"/>
  <c r="M28"/>
  <c r="U61"/>
  <c r="T89"/>
  <c r="P65"/>
  <c r="S33"/>
  <c r="P17"/>
  <c r="P91"/>
  <c r="R53"/>
  <c r="P105"/>
  <c r="U36"/>
  <c r="J64"/>
  <c r="J80"/>
  <c r="M97"/>
  <c r="M32"/>
  <c r="V95"/>
  <c r="V124"/>
  <c r="S121"/>
  <c r="V111"/>
  <c r="V41"/>
  <c r="S159"/>
  <c r="V24"/>
  <c r="I117"/>
  <c r="S80"/>
  <c r="I100"/>
  <c r="I97"/>
  <c r="L84"/>
  <c r="L117"/>
  <c r="N143"/>
  <c r="O33"/>
  <c r="I153"/>
  <c r="M68"/>
  <c r="T158"/>
  <c r="O49"/>
  <c r="I16"/>
  <c r="T72"/>
  <c r="O80"/>
  <c r="O123"/>
  <c r="I10"/>
  <c r="T138"/>
  <c r="O154"/>
  <c r="S45"/>
  <c r="Q143"/>
  <c r="L71"/>
  <c r="Q104"/>
  <c r="L2"/>
  <c r="S62"/>
  <c r="N102"/>
  <c r="N149"/>
  <c r="L16"/>
  <c r="S78"/>
  <c r="N118"/>
  <c r="N8"/>
  <c r="L32"/>
  <c r="S140"/>
  <c r="N35"/>
  <c r="V90"/>
  <c r="I157"/>
  <c r="N98"/>
  <c r="N113"/>
  <c r="V15"/>
  <c r="I23"/>
  <c r="L99"/>
  <c r="I43"/>
  <c r="V44"/>
  <c r="V48"/>
  <c r="M82"/>
  <c r="Q128"/>
  <c r="W114"/>
  <c r="W128"/>
  <c r="S103"/>
  <c r="W152"/>
  <c r="N123"/>
  <c r="M54"/>
  <c r="S70"/>
  <c r="Q100"/>
  <c r="T42"/>
  <c r="O58"/>
  <c r="S86"/>
  <c r="Q116"/>
  <c r="O121"/>
  <c r="S137"/>
  <c r="S148"/>
  <c r="Q34"/>
  <c r="O38"/>
  <c r="S34"/>
  <c r="N106"/>
  <c r="L130"/>
  <c r="I39"/>
  <c r="L22"/>
  <c r="I135"/>
  <c r="M70"/>
  <c r="T100"/>
  <c r="O132"/>
  <c r="L44"/>
  <c r="M90"/>
  <c r="T120"/>
  <c r="O148"/>
  <c r="L60"/>
  <c r="M88"/>
  <c r="T17"/>
  <c r="O65"/>
  <c r="I36"/>
  <c r="T92"/>
  <c r="O96"/>
  <c r="O139"/>
  <c r="I30"/>
  <c r="Q8"/>
  <c r="I55"/>
  <c r="L38"/>
  <c r="O19"/>
  <c r="S160"/>
  <c r="N87"/>
  <c r="L111"/>
  <c r="O35"/>
  <c r="S15"/>
  <c r="N103"/>
  <c r="L127"/>
  <c r="S94"/>
  <c r="N134"/>
  <c r="N24"/>
  <c r="L48"/>
  <c r="S156"/>
  <c r="N51"/>
  <c r="V106"/>
  <c r="I20"/>
  <c r="Q36"/>
  <c r="I57"/>
  <c r="L69"/>
  <c r="V151"/>
  <c r="I160"/>
  <c r="I79"/>
  <c r="O79"/>
  <c r="P43"/>
  <c r="S81"/>
  <c r="W90"/>
  <c r="S24"/>
  <c r="V112"/>
  <c r="O27"/>
  <c r="I51"/>
  <c r="T141"/>
  <c r="O157"/>
  <c r="O43"/>
  <c r="I67"/>
  <c r="T58"/>
  <c r="O74"/>
  <c r="S102"/>
  <c r="Q132"/>
  <c r="O137"/>
  <c r="S153"/>
  <c r="S3"/>
  <c r="Q50"/>
  <c r="L5"/>
  <c r="Q27"/>
  <c r="I4"/>
  <c r="I34"/>
  <c r="U128"/>
  <c r="M124"/>
  <c r="O104"/>
  <c r="O101"/>
  <c r="V147"/>
  <c r="J159"/>
  <c r="W73"/>
  <c r="P20"/>
  <c r="P46"/>
  <c r="J2"/>
  <c r="R101"/>
  <c r="W91"/>
  <c r="R89"/>
  <c r="M22"/>
  <c r="R99"/>
  <c r="W39"/>
  <c r="R74"/>
  <c r="P8"/>
  <c r="U132"/>
  <c r="R121"/>
  <c r="U21"/>
  <c r="U74"/>
  <c r="S116"/>
  <c r="S7"/>
  <c r="M130"/>
  <c r="Q103"/>
  <c r="V89"/>
  <c r="I8"/>
  <c r="I82"/>
  <c r="I155"/>
  <c r="O13"/>
  <c r="O29"/>
  <c r="O103"/>
  <c r="S25"/>
  <c r="L150"/>
  <c r="V31"/>
  <c r="J20"/>
  <c r="L75"/>
  <c r="L91"/>
  <c r="L12"/>
  <c r="I129"/>
  <c r="L152"/>
  <c r="V35"/>
  <c r="V105"/>
  <c r="I24"/>
  <c r="I28"/>
  <c r="O112"/>
  <c r="O128"/>
  <c r="O45"/>
  <c r="O119"/>
  <c r="Q70"/>
  <c r="V122"/>
  <c r="J115"/>
  <c r="Q12"/>
  <c r="Q28"/>
  <c r="L107"/>
  <c r="L28"/>
  <c r="L26"/>
  <c r="T69"/>
  <c r="I50"/>
  <c r="T85"/>
  <c r="M122"/>
  <c r="T2"/>
  <c r="M112"/>
  <c r="O81"/>
  <c r="Q91"/>
  <c r="Q43"/>
  <c r="S114"/>
  <c r="Q48"/>
  <c r="S130"/>
  <c r="L25"/>
  <c r="O51"/>
  <c r="M16"/>
  <c r="I94"/>
  <c r="S110"/>
  <c r="T24"/>
  <c r="Q134"/>
  <c r="Q29"/>
  <c r="I71"/>
  <c r="S126"/>
  <c r="V100"/>
  <c r="L110"/>
  <c r="U134"/>
  <c r="M149"/>
  <c r="P121"/>
  <c r="J88"/>
  <c r="V46"/>
  <c r="T20"/>
  <c r="N58"/>
  <c r="L82"/>
  <c r="O6"/>
  <c r="S143"/>
  <c r="N74"/>
  <c r="L98"/>
  <c r="S85"/>
  <c r="S64"/>
  <c r="N152"/>
  <c r="L15"/>
  <c r="S123"/>
  <c r="N22"/>
  <c r="N69"/>
  <c r="L93"/>
  <c r="Q75"/>
  <c r="I76"/>
  <c r="Q74"/>
  <c r="T32"/>
  <c r="O48"/>
  <c r="O91"/>
  <c r="I123"/>
  <c r="T52"/>
  <c r="O64"/>
  <c r="O107"/>
  <c r="I147"/>
  <c r="T122"/>
  <c r="O138"/>
  <c r="S29"/>
  <c r="Q127"/>
  <c r="O44"/>
  <c r="O55"/>
  <c r="S67"/>
  <c r="Q25"/>
  <c r="L133"/>
  <c r="Q6"/>
  <c r="Q94"/>
  <c r="S108"/>
  <c r="N3"/>
  <c r="V58"/>
  <c r="I113"/>
  <c r="S124"/>
  <c r="N19"/>
  <c r="V74"/>
  <c r="I137"/>
  <c r="N82"/>
  <c r="N97"/>
  <c r="V152"/>
  <c r="N75"/>
  <c r="N160"/>
  <c r="V22"/>
  <c r="V69"/>
  <c r="Q141"/>
  <c r="L4"/>
  <c r="Q92"/>
  <c r="I104"/>
  <c r="I108"/>
  <c r="M56"/>
  <c r="Q30"/>
  <c r="M79"/>
  <c r="T129"/>
  <c r="O20"/>
  <c r="L89"/>
  <c r="T83"/>
  <c r="T46"/>
  <c r="O94"/>
  <c r="I25"/>
  <c r="T109"/>
  <c r="O125"/>
  <c r="O11"/>
  <c r="I35"/>
  <c r="L42"/>
  <c r="Q90"/>
  <c r="L67"/>
  <c r="U139"/>
  <c r="T131"/>
  <c r="T114"/>
  <c r="L27"/>
  <c r="M99"/>
  <c r="T145"/>
  <c r="O36"/>
  <c r="L105"/>
  <c r="T103"/>
  <c r="T62"/>
  <c r="O110"/>
  <c r="I45"/>
  <c r="Q47"/>
  <c r="I122"/>
  <c r="Q4"/>
  <c r="T77"/>
  <c r="O93"/>
  <c r="S141"/>
  <c r="I3"/>
  <c r="O156"/>
  <c r="O10"/>
  <c r="S38"/>
  <c r="Q137"/>
  <c r="O73"/>
  <c r="S89"/>
  <c r="S100"/>
  <c r="Q71"/>
  <c r="I49"/>
  <c r="Q52"/>
  <c r="I77"/>
  <c r="O99"/>
  <c r="S79"/>
  <c r="N10"/>
  <c r="L34"/>
  <c r="S158"/>
  <c r="S2"/>
  <c r="N88"/>
  <c r="L112"/>
  <c r="S59"/>
  <c r="N115"/>
  <c r="N5"/>
  <c r="L29"/>
  <c r="Q11"/>
  <c r="I141"/>
  <c r="Q10"/>
  <c r="I151"/>
  <c r="L18"/>
  <c r="N145"/>
  <c r="N47"/>
  <c r="V117"/>
  <c r="I12"/>
  <c r="Q58"/>
  <c r="I59"/>
  <c r="V138"/>
  <c r="N4"/>
  <c r="N63"/>
  <c r="Q136"/>
  <c r="N89"/>
  <c r="I125"/>
  <c r="V33"/>
  <c r="V96"/>
  <c r="L19"/>
  <c r="I120"/>
  <c r="Q46"/>
  <c r="T84"/>
  <c r="M8"/>
  <c r="L59"/>
  <c r="Q115"/>
  <c r="P104"/>
  <c r="M49"/>
  <c r="W16"/>
  <c r="W116"/>
  <c r="P123"/>
  <c r="J143"/>
  <c r="P59"/>
  <c r="N7"/>
  <c r="M69"/>
  <c r="S61"/>
  <c r="S36"/>
  <c r="M20"/>
  <c r="M24"/>
  <c r="V39"/>
  <c r="Q63"/>
  <c r="S93"/>
  <c r="I44"/>
  <c r="I159"/>
  <c r="V114"/>
  <c r="I110"/>
  <c r="V125"/>
  <c r="M132"/>
  <c r="O113"/>
  <c r="L143"/>
  <c r="L122"/>
  <c r="S125"/>
  <c r="W136"/>
  <c r="M143"/>
  <c r="S104"/>
  <c r="V8"/>
  <c r="I84"/>
  <c r="V113"/>
  <c r="Q40"/>
  <c r="S96"/>
  <c r="S112"/>
  <c r="N70"/>
  <c r="N148"/>
  <c r="I126"/>
  <c r="I15"/>
  <c r="I31"/>
  <c r="Q96"/>
  <c r="Q14"/>
  <c r="T39"/>
  <c r="O41"/>
  <c r="O115"/>
  <c r="S37"/>
  <c r="L128"/>
  <c r="O140"/>
  <c r="O57"/>
  <c r="O131"/>
  <c r="Q138"/>
  <c r="S14"/>
  <c r="N99"/>
  <c r="N20"/>
  <c r="I115"/>
  <c r="N105"/>
  <c r="V30"/>
  <c r="L118"/>
  <c r="J113"/>
  <c r="M145"/>
  <c r="O88"/>
  <c r="M73"/>
  <c r="J119"/>
  <c r="P85"/>
  <c r="R44"/>
  <c r="O72"/>
  <c r="N30"/>
  <c r="W37"/>
  <c r="P44"/>
  <c r="R127"/>
  <c r="U147"/>
  <c r="R131"/>
  <c r="T78"/>
  <c r="S74"/>
  <c r="V110"/>
  <c r="R63"/>
  <c r="W63"/>
  <c r="U121"/>
  <c r="P106"/>
  <c r="U125"/>
  <c r="O89"/>
  <c r="S132"/>
  <c r="N28"/>
  <c r="Q88"/>
  <c r="Q69"/>
  <c r="Q85"/>
  <c r="Q19"/>
  <c r="L30"/>
  <c r="T154"/>
  <c r="T13"/>
  <c r="O92"/>
  <c r="O9"/>
  <c r="I78"/>
  <c r="N129"/>
  <c r="T112"/>
  <c r="T124"/>
  <c r="T21"/>
  <c r="O100"/>
  <c r="O17"/>
  <c r="Q68"/>
  <c r="Q114"/>
  <c r="Q130"/>
  <c r="Q101"/>
  <c r="Q35"/>
  <c r="T116"/>
  <c r="T136"/>
  <c r="T29"/>
  <c r="O108"/>
  <c r="L40"/>
  <c r="N67"/>
  <c r="M44"/>
  <c r="M45"/>
  <c r="T148"/>
  <c r="T37"/>
  <c r="O116"/>
  <c r="Q61"/>
  <c r="V129"/>
  <c r="V126"/>
  <c r="V145"/>
  <c r="V51"/>
  <c r="I64"/>
  <c r="V121"/>
  <c r="M131"/>
  <c r="L52"/>
  <c r="L72"/>
  <c r="T49"/>
  <c r="L9"/>
  <c r="T65"/>
  <c r="Q149"/>
  <c r="T156"/>
  <c r="S31"/>
  <c r="Q83"/>
  <c r="T45"/>
  <c r="N150"/>
  <c r="L94"/>
  <c r="L135"/>
  <c r="L113"/>
  <c r="T61"/>
  <c r="S10"/>
  <c r="I105"/>
  <c r="T35"/>
  <c r="S129"/>
  <c r="T54"/>
  <c r="P67"/>
  <c r="O34"/>
  <c r="V50"/>
  <c r="O68"/>
  <c r="I65"/>
  <c r="T147"/>
  <c r="T94"/>
  <c r="O142"/>
  <c r="I89"/>
  <c r="T157"/>
  <c r="O16"/>
  <c r="O59"/>
  <c r="I83"/>
  <c r="T74"/>
  <c r="O90"/>
  <c r="S118"/>
  <c r="Q148"/>
  <c r="L7"/>
  <c r="Q109"/>
  <c r="L36"/>
  <c r="I133"/>
  <c r="M5"/>
  <c r="T51"/>
  <c r="Q76"/>
  <c r="I149"/>
  <c r="M37"/>
  <c r="T71"/>
  <c r="Q3"/>
  <c r="I66"/>
  <c r="M160"/>
  <c r="T101"/>
  <c r="L14"/>
  <c r="M154"/>
  <c r="T3"/>
  <c r="T18"/>
  <c r="L92"/>
  <c r="Q119"/>
  <c r="L120"/>
  <c r="Q125"/>
  <c r="O60"/>
  <c r="O71"/>
  <c r="S83"/>
  <c r="Q41"/>
  <c r="O76"/>
  <c r="O87"/>
  <c r="S99"/>
  <c r="Q57"/>
  <c r="O150"/>
  <c r="S146"/>
  <c r="S20"/>
  <c r="Q80"/>
  <c r="O67"/>
  <c r="S47"/>
  <c r="N135"/>
  <c r="L159"/>
  <c r="Q147"/>
  <c r="L51"/>
  <c r="Q158"/>
  <c r="N15"/>
  <c r="V38"/>
  <c r="V85"/>
  <c r="V60"/>
  <c r="V64"/>
  <c r="M106"/>
  <c r="Q144"/>
  <c r="I136"/>
  <c r="I140"/>
  <c r="M100"/>
  <c r="Q62"/>
  <c r="I53"/>
  <c r="M34"/>
  <c r="T104"/>
  <c r="L158"/>
  <c r="I13"/>
  <c r="Q24"/>
  <c r="I38"/>
  <c r="V7"/>
  <c r="V2"/>
  <c r="V17"/>
  <c r="I99"/>
  <c r="V76"/>
  <c r="V80"/>
  <c r="M138"/>
  <c r="Q160"/>
  <c r="I152"/>
  <c r="I156"/>
  <c r="M120"/>
  <c r="Q78"/>
  <c r="L81"/>
  <c r="Q17"/>
  <c r="L101"/>
  <c r="I21"/>
  <c r="M147"/>
  <c r="T60"/>
  <c r="L126"/>
  <c r="I95"/>
  <c r="T151"/>
  <c r="T130"/>
  <c r="L43"/>
  <c r="M119"/>
  <c r="T4"/>
  <c r="O52"/>
  <c r="L121"/>
  <c r="Q129"/>
  <c r="L149"/>
  <c r="Q86"/>
  <c r="T59"/>
  <c r="T30"/>
  <c r="O78"/>
  <c r="I158"/>
  <c r="T93"/>
  <c r="O109"/>
  <c r="S157"/>
  <c r="I19"/>
  <c r="T10"/>
  <c r="O26"/>
  <c r="S54"/>
  <c r="Q153"/>
  <c r="L104"/>
  <c r="Q45"/>
  <c r="L129"/>
  <c r="J14"/>
  <c r="O83"/>
  <c r="N110"/>
  <c r="N121"/>
  <c r="V148"/>
  <c r="I48"/>
  <c r="N83"/>
  <c r="I68"/>
  <c r="V63"/>
  <c r="V86"/>
  <c r="L68"/>
  <c r="N93"/>
  <c r="V14"/>
  <c r="I119"/>
  <c r="M13"/>
  <c r="Q135"/>
  <c r="I124"/>
  <c r="I37"/>
  <c r="L142"/>
  <c r="T146"/>
  <c r="L87"/>
  <c r="P29"/>
  <c r="J158"/>
  <c r="W10"/>
  <c r="J71"/>
  <c r="W60"/>
  <c r="S26"/>
  <c r="W112"/>
  <c r="U141"/>
  <c r="W143"/>
  <c r="P154"/>
  <c r="I102"/>
  <c r="O54"/>
  <c r="M19"/>
  <c r="S77"/>
  <c r="I150"/>
  <c r="I143"/>
  <c r="Q26"/>
  <c r="V109"/>
  <c r="O155"/>
  <c r="S131"/>
  <c r="M42"/>
  <c r="M50"/>
  <c r="I90"/>
  <c r="V55"/>
  <c r="Q145"/>
  <c r="M152"/>
  <c r="O30"/>
  <c r="S109"/>
  <c r="L3"/>
  <c r="Q150"/>
  <c r="J138"/>
  <c r="S32"/>
  <c r="N95"/>
  <c r="N12"/>
  <c r="V94"/>
  <c r="I70"/>
  <c r="L100"/>
  <c r="L47"/>
  <c r="L63"/>
  <c r="L141"/>
  <c r="I9"/>
  <c r="V87"/>
  <c r="V103"/>
  <c r="M38"/>
  <c r="M36"/>
  <c r="Q42"/>
  <c r="O62"/>
  <c r="S68"/>
  <c r="N26"/>
  <c r="N104"/>
  <c r="Q108"/>
  <c r="Q121"/>
  <c r="Q55"/>
  <c r="L66"/>
  <c r="S142"/>
  <c r="S43"/>
  <c r="S5"/>
  <c r="L6"/>
  <c r="V54"/>
  <c r="V132"/>
  <c r="V49"/>
  <c r="L138"/>
  <c r="W4"/>
  <c r="J108"/>
  <c r="T55"/>
  <c r="M21"/>
  <c r="N142"/>
  <c r="R144"/>
  <c r="U102"/>
  <c r="U138"/>
  <c r="R122"/>
  <c r="R24"/>
  <c r="U81"/>
  <c r="U78"/>
  <c r="J43"/>
  <c r="M129"/>
  <c r="T12"/>
  <c r="P68"/>
  <c r="J152"/>
  <c r="U113"/>
  <c r="P82"/>
  <c r="W81"/>
  <c r="U69"/>
  <c r="T160"/>
  <c r="W14"/>
  <c r="V128"/>
  <c r="N90"/>
  <c r="Q13"/>
  <c r="N2"/>
  <c r="M87"/>
  <c r="T91"/>
  <c r="T117"/>
  <c r="I7"/>
  <c r="Q159"/>
  <c r="Q102"/>
  <c r="Q73"/>
  <c r="Q7"/>
  <c r="N114"/>
  <c r="M92"/>
  <c r="S9"/>
  <c r="M52"/>
  <c r="T56"/>
  <c r="T126"/>
  <c r="I73"/>
  <c r="U107"/>
  <c r="U14"/>
  <c r="M111"/>
  <c r="T115"/>
  <c r="I93"/>
  <c r="I54"/>
  <c r="I74"/>
  <c r="Q118"/>
  <c r="Q89"/>
  <c r="S11"/>
  <c r="U8"/>
  <c r="S75"/>
  <c r="M74"/>
  <c r="M72"/>
  <c r="T76"/>
  <c r="L56"/>
  <c r="M116"/>
  <c r="L139"/>
  <c r="M136"/>
  <c r="L155"/>
  <c r="T140"/>
  <c r="L76"/>
  <c r="T33"/>
  <c r="I60"/>
  <c r="L21"/>
  <c r="O118"/>
  <c r="S8"/>
  <c r="O134"/>
  <c r="S6"/>
  <c r="I72"/>
  <c r="O144"/>
  <c r="N119"/>
  <c r="I146"/>
  <c r="O61"/>
  <c r="N40"/>
  <c r="I86"/>
  <c r="Q99"/>
  <c r="Q31"/>
  <c r="O77"/>
  <c r="N56"/>
  <c r="L80"/>
  <c r="R76"/>
  <c r="U117"/>
  <c r="W84"/>
  <c r="M155"/>
  <c r="S53"/>
  <c r="V65"/>
  <c r="Q5"/>
  <c r="V25"/>
  <c r="V29"/>
  <c r="M3"/>
  <c r="Q21"/>
  <c r="I101"/>
  <c r="M98"/>
  <c r="T7"/>
  <c r="Q44"/>
  <c r="I18"/>
  <c r="M96"/>
  <c r="T53"/>
  <c r="L123"/>
  <c r="I75"/>
  <c r="L151"/>
  <c r="Q106"/>
  <c r="Q113"/>
  <c r="N48"/>
  <c r="V75"/>
  <c r="I116"/>
  <c r="N60"/>
  <c r="N64"/>
  <c r="V91"/>
  <c r="I132"/>
  <c r="V142"/>
  <c r="V146"/>
  <c r="V4"/>
  <c r="I134"/>
  <c r="V67"/>
  <c r="V71"/>
  <c r="I80"/>
  <c r="I2"/>
  <c r="L147"/>
  <c r="I27"/>
  <c r="L10"/>
  <c r="M29"/>
  <c r="T23"/>
  <c r="T34"/>
  <c r="L108"/>
  <c r="M61"/>
  <c r="T43"/>
  <c r="T50"/>
  <c r="L124"/>
  <c r="M15"/>
  <c r="T81"/>
  <c r="O129"/>
  <c r="L41"/>
  <c r="T19"/>
  <c r="O160"/>
  <c r="O46"/>
  <c r="I118"/>
  <c r="Q72"/>
  <c r="L102"/>
  <c r="S63"/>
  <c r="N151"/>
  <c r="N130"/>
  <c r="V47"/>
  <c r="V70"/>
  <c r="N125"/>
  <c r="Q38"/>
  <c r="S27"/>
  <c r="N146"/>
  <c r="S4"/>
  <c r="V133"/>
  <c r="Q156"/>
  <c r="V116"/>
  <c r="V18"/>
  <c r="V92"/>
  <c r="Q107"/>
  <c r="L39"/>
  <c r="M80"/>
  <c r="M10"/>
  <c r="I111"/>
  <c r="I11"/>
  <c r="J110"/>
  <c r="M113"/>
  <c r="P124"/>
  <c r="U38"/>
  <c r="T80"/>
  <c r="J47"/>
  <c r="J147"/>
  <c r="V45"/>
  <c r="V93"/>
  <c r="L58"/>
  <c r="S115"/>
  <c r="I14"/>
  <c r="M26"/>
  <c r="V23"/>
  <c r="M125"/>
  <c r="O14"/>
  <c r="L65"/>
  <c r="I85"/>
  <c r="Q124"/>
  <c r="V130"/>
  <c r="Q146"/>
  <c r="Q117"/>
  <c r="O97"/>
  <c r="Q64"/>
  <c r="M103"/>
  <c r="L64"/>
  <c r="N77"/>
  <c r="P62"/>
  <c r="W76"/>
  <c r="V149"/>
  <c r="V118"/>
  <c r="V43"/>
  <c r="V98"/>
  <c r="Q20"/>
  <c r="S117"/>
  <c r="S133"/>
  <c r="S30"/>
  <c r="S92"/>
  <c r="L134"/>
  <c r="I96"/>
  <c r="I112"/>
  <c r="V16"/>
  <c r="I88"/>
  <c r="L17"/>
  <c r="T14"/>
  <c r="S57"/>
  <c r="S95"/>
  <c r="S16"/>
  <c r="L20"/>
  <c r="S22"/>
  <c r="S84"/>
  <c r="S111"/>
  <c r="L115"/>
  <c r="N72"/>
  <c r="V154"/>
  <c r="V79"/>
  <c r="N46"/>
  <c r="V101"/>
  <c r="I145"/>
  <c r="I139"/>
  <c r="J95"/>
  <c r="U155"/>
  <c r="N16"/>
  <c r="I106"/>
  <c r="N23"/>
  <c r="N39"/>
  <c r="N117"/>
  <c r="V42"/>
  <c r="L53"/>
  <c r="V99"/>
  <c r="V12"/>
  <c r="I92"/>
  <c r="L37"/>
  <c r="I138"/>
  <c r="Q39"/>
  <c r="L50"/>
  <c r="Q93"/>
  <c r="O151"/>
  <c r="S73"/>
  <c r="N42"/>
  <c r="L90"/>
  <c r="L96"/>
  <c r="L13"/>
  <c r="I107"/>
  <c r="N31"/>
  <c r="N109"/>
  <c r="V34"/>
  <c r="I22"/>
  <c r="J58"/>
  <c r="J59"/>
  <c r="J63"/>
  <c r="J56"/>
  <c r="J37"/>
  <c r="J25"/>
  <c r="J60"/>
  <c r="J57"/>
  <c r="AI16" i="3" l="1"/>
  <c r="AI17"/>
  <c r="AI18"/>
  <c r="AI19"/>
  <c r="AI20"/>
  <c r="AI21"/>
  <c r="AI22"/>
  <c r="AI23"/>
  <c r="AI24"/>
  <c r="AI25"/>
  <c r="AI27"/>
  <c r="AI28"/>
  <c r="AI29"/>
  <c r="AI30"/>
  <c r="AI32"/>
  <c r="AI33"/>
  <c r="AI34"/>
  <c r="AI35"/>
  <c r="AI36"/>
  <c r="AI37"/>
  <c r="AI38"/>
  <c r="J8" i="14"/>
  <c r="J32"/>
  <c r="J84"/>
  <c r="J85"/>
  <c r="J12"/>
  <c r="J45"/>
  <c r="J5"/>
  <c r="J31"/>
  <c r="J17"/>
  <c r="J50"/>
  <c r="J35"/>
  <c r="J128"/>
  <c r="J73"/>
  <c r="J65"/>
  <c r="J4"/>
  <c r="J72"/>
  <c r="J15"/>
  <c r="J9"/>
  <c r="J78"/>
  <c r="J24"/>
  <c r="K18" i="3" l="1"/>
  <c r="BC20"/>
  <c r="K21" i="2"/>
  <c r="K18"/>
  <c r="K16"/>
  <c r="K24"/>
  <c r="K22"/>
  <c r="K11" i="3"/>
  <c r="K20" i="2"/>
  <c r="K23"/>
  <c r="K19"/>
  <c r="K15"/>
  <c r="H22" i="5"/>
  <c r="H19"/>
  <c r="H17"/>
  <c r="K14" i="2"/>
  <c r="K24" i="3"/>
  <c r="K20"/>
  <c r="K15"/>
  <c r="AJ37"/>
  <c r="AJ33"/>
  <c r="AJ30"/>
  <c r="AJ27"/>
  <c r="AJ21"/>
  <c r="AJ17"/>
  <c r="BC38"/>
  <c r="BC31"/>
  <c r="BC25"/>
  <c r="AJ25"/>
  <c r="AJ24"/>
  <c r="AJ20"/>
  <c r="AJ16"/>
  <c r="BC36"/>
  <c r="BC33"/>
  <c r="BC30"/>
  <c r="BC26"/>
  <c r="BC24"/>
  <c r="K22"/>
  <c r="AJ38"/>
  <c r="AJ19"/>
  <c r="BC40"/>
  <c r="BC37"/>
  <c r="BC35"/>
  <c r="BC34"/>
  <c r="BC27"/>
  <c r="BC23"/>
  <c r="H20" i="5"/>
  <c r="H18"/>
  <c r="H16"/>
  <c r="H14"/>
  <c r="H8"/>
  <c r="K13" i="2"/>
  <c r="K26" i="3"/>
  <c r="K23"/>
  <c r="K19"/>
  <c r="K14"/>
  <c r="AJ36"/>
  <c r="AJ29"/>
  <c r="H23" i="5"/>
  <c r="H15"/>
  <c r="H13"/>
  <c r="H10"/>
  <c r="K12" i="2"/>
  <c r="K25" i="3"/>
  <c r="AJ35"/>
  <c r="AJ23"/>
  <c r="BC29"/>
  <c r="H9" i="5"/>
  <c r="AJ32" i="3"/>
  <c r="AJ22"/>
  <c r="BC22"/>
  <c r="K16"/>
  <c r="AJ28"/>
  <c r="K11" i="2"/>
  <c r="K21" i="3"/>
  <c r="AJ18"/>
  <c r="BC32"/>
  <c r="AJ34"/>
  <c r="H11" i="5"/>
  <c r="BC39" i="3"/>
  <c r="H7" i="5"/>
  <c r="K13" i="3"/>
  <c r="K123" i="14"/>
  <c r="K62"/>
  <c r="K31"/>
  <c r="K68"/>
  <c r="E68" i="15" s="1"/>
  <c r="K50" i="14"/>
  <c r="K64"/>
  <c r="E64" i="15" s="1"/>
  <c r="K56" i="14"/>
  <c r="E56" i="15" s="1"/>
  <c r="K81" i="14"/>
  <c r="K138"/>
  <c r="E138" i="15" s="1"/>
  <c r="K121" i="14"/>
  <c r="K106"/>
  <c r="K48"/>
  <c r="E48" i="15" s="1"/>
  <c r="K37" i="14"/>
  <c r="E37" i="15" s="1"/>
  <c r="K90" i="14"/>
  <c r="K11"/>
  <c r="K3"/>
  <c r="K95"/>
  <c r="E95" i="15" s="1"/>
  <c r="K7" i="14"/>
  <c r="K46"/>
  <c r="K55"/>
  <c r="E55" i="15" s="1"/>
  <c r="K98" i="14"/>
  <c r="K26"/>
  <c r="K102"/>
  <c r="K107"/>
  <c r="K70"/>
  <c r="K132"/>
  <c r="K122"/>
  <c r="K27"/>
  <c r="K114"/>
  <c r="E114" i="15" s="1"/>
  <c r="K42" i="14"/>
  <c r="K19"/>
  <c r="K128"/>
  <c r="E128" i="15" s="1"/>
  <c r="K120" i="14"/>
  <c r="K76"/>
  <c r="E76" i="15" s="1"/>
  <c r="K129" i="14"/>
  <c r="E129" i="15" s="1"/>
  <c r="K88" i="14"/>
  <c r="E88" i="15" s="1"/>
  <c r="K85" i="14"/>
  <c r="E85" i="15" s="1"/>
  <c r="K13" i="14"/>
  <c r="K127"/>
  <c r="K2"/>
  <c r="K10"/>
  <c r="K39"/>
  <c r="K117"/>
  <c r="E117" i="15" s="1"/>
  <c r="K82" i="14"/>
  <c r="K35"/>
  <c r="E35" i="15" s="1"/>
  <c r="K83" i="14"/>
  <c r="K84"/>
  <c r="E84" i="15" s="1"/>
  <c r="K137" i="14"/>
  <c r="E137" i="15" s="1"/>
  <c r="K136" i="14"/>
  <c r="E136" i="15" s="1"/>
  <c r="K133" i="14"/>
  <c r="K77"/>
  <c r="E77" i="15" s="1"/>
  <c r="K38" i="14"/>
  <c r="E38" i="15" s="1"/>
  <c r="K43" i="14"/>
  <c r="K116"/>
  <c r="E116" i="15" s="1"/>
  <c r="K44" i="14"/>
  <c r="E44" i="15" s="1"/>
  <c r="K17" i="14"/>
  <c r="K94"/>
  <c r="E94" i="15" s="1"/>
  <c r="K93" i="14"/>
  <c r="K33"/>
  <c r="K25"/>
  <c r="E25" i="15" s="1"/>
  <c r="K51" i="14"/>
  <c r="K99"/>
  <c r="K16"/>
  <c r="K109"/>
  <c r="E109" i="15" s="1"/>
  <c r="K110" i="14"/>
  <c r="K8"/>
  <c r="K5"/>
  <c r="K131"/>
  <c r="K112"/>
  <c r="K101"/>
  <c r="K134"/>
  <c r="E134" i="15" s="1"/>
  <c r="K135" i="14"/>
  <c r="E135" i="15" s="1"/>
  <c r="K140" i="14"/>
  <c r="K65"/>
  <c r="E65" i="15" s="1"/>
  <c r="K100" i="14"/>
  <c r="K28"/>
  <c r="E28" i="15" s="1"/>
  <c r="K20" i="14"/>
  <c r="K73"/>
  <c r="K24"/>
  <c r="E24" i="15" s="1"/>
  <c r="K21" i="14"/>
  <c r="K30"/>
  <c r="K40"/>
  <c r="K71"/>
  <c r="K47"/>
  <c r="K86"/>
  <c r="K111"/>
  <c r="K15"/>
  <c r="K57"/>
  <c r="E57" i="15" s="1"/>
  <c r="K103" i="14"/>
  <c r="K53"/>
  <c r="K79"/>
  <c r="K87"/>
  <c r="K34"/>
  <c r="E34" i="15" s="1"/>
  <c r="K18" i="14"/>
  <c r="K58"/>
  <c r="E58" i="15" s="1"/>
  <c r="K124" i="14"/>
  <c r="E124" i="15" s="1"/>
  <c r="K63" i="14"/>
  <c r="K118"/>
  <c r="E118" i="15" s="1"/>
  <c r="K23" i="14"/>
  <c r="K60"/>
  <c r="K119"/>
  <c r="K92"/>
  <c r="K91"/>
  <c r="K4"/>
  <c r="K125"/>
  <c r="E125" i="15" s="1"/>
  <c r="K49" i="14"/>
  <c r="E49" i="15" s="1"/>
  <c r="K6" i="14"/>
  <c r="K32"/>
  <c r="K41"/>
  <c r="K75"/>
  <c r="E75" i="15" s="1"/>
  <c r="K67" i="14"/>
  <c r="K45"/>
  <c r="E45" i="15" s="1"/>
  <c r="K66" i="14"/>
  <c r="K14"/>
  <c r="K108"/>
  <c r="E108" i="15" s="1"/>
  <c r="K12" i="14"/>
  <c r="K139"/>
  <c r="K36"/>
  <c r="E36" i="15" s="1"/>
  <c r="K97" i="14"/>
  <c r="E97" i="15" s="1"/>
  <c r="K61" i="14"/>
  <c r="K9"/>
  <c r="K78"/>
  <c r="E78" i="15" s="1"/>
  <c r="K80" i="14"/>
  <c r="K89"/>
  <c r="E89" i="15" s="1"/>
  <c r="K22" i="14"/>
  <c r="K72"/>
  <c r="K69"/>
  <c r="E69" i="15" s="1"/>
  <c r="K130" i="14"/>
  <c r="K126"/>
  <c r="K115"/>
  <c r="E115" i="15" s="1"/>
  <c r="K52" i="14"/>
  <c r="K113"/>
  <c r="K59"/>
  <c r="K96"/>
  <c r="K105"/>
  <c r="E105" i="15" s="1"/>
  <c r="K74" i="14"/>
  <c r="K54"/>
  <c r="E54" i="15" s="1"/>
  <c r="K104" i="14"/>
  <c r="E104" i="15" s="1"/>
  <c r="K29" i="14"/>
  <c r="E29" i="15" s="1"/>
  <c r="F29" l="1"/>
  <c r="F104"/>
  <c r="F54"/>
  <c r="F115"/>
  <c r="F69"/>
  <c r="F89"/>
  <c r="F97"/>
  <c r="F36"/>
  <c r="F108"/>
  <c r="F45"/>
  <c r="F75"/>
  <c r="F118"/>
  <c r="F28"/>
  <c r="F134"/>
  <c r="F109"/>
  <c r="F94"/>
  <c r="F44"/>
  <c r="F116"/>
  <c r="F38"/>
  <c r="F77"/>
  <c r="F136"/>
  <c r="F137"/>
  <c r="F35"/>
  <c r="F117"/>
  <c r="F88"/>
  <c r="F129"/>
  <c r="F76"/>
  <c r="F114"/>
  <c r="F55"/>
  <c r="F48"/>
  <c r="F138"/>
  <c r="F64"/>
  <c r="F68"/>
  <c r="E113"/>
  <c r="F113" s="1"/>
  <c r="E52"/>
  <c r="F52" s="1"/>
  <c r="E130"/>
  <c r="F130" s="1"/>
  <c r="E22"/>
  <c r="F22" s="1"/>
  <c r="E80"/>
  <c r="F80" s="1"/>
  <c r="E61"/>
  <c r="F61" s="1"/>
  <c r="E139"/>
  <c r="F139" s="1"/>
  <c r="E66"/>
  <c r="F66" s="1"/>
  <c r="E67"/>
  <c r="F67" s="1"/>
  <c r="E41"/>
  <c r="F41" s="1"/>
  <c r="E92"/>
  <c r="F92" s="1"/>
  <c r="E119"/>
  <c r="F119" s="1"/>
  <c r="E23"/>
  <c r="F23" s="1"/>
  <c r="E87"/>
  <c r="F87" s="1"/>
  <c r="E79"/>
  <c r="F79" s="1"/>
  <c r="E53"/>
  <c r="F53" s="1"/>
  <c r="E103"/>
  <c r="F103" s="1"/>
  <c r="E86"/>
  <c r="F86" s="1"/>
  <c r="E47"/>
  <c r="F47" s="1"/>
  <c r="E71"/>
  <c r="F71" s="1"/>
  <c r="E40"/>
  <c r="F40" s="1"/>
  <c r="E140"/>
  <c r="F140" s="1"/>
  <c r="E131"/>
  <c r="F131" s="1"/>
  <c r="E51"/>
  <c r="F51" s="1"/>
  <c r="E33"/>
  <c r="F33" s="1"/>
  <c r="E43"/>
  <c r="F43" s="1"/>
  <c r="E133"/>
  <c r="F133" s="1"/>
  <c r="E83"/>
  <c r="F83" s="1"/>
  <c r="E82"/>
  <c r="F82" s="1"/>
  <c r="E39"/>
  <c r="F39" s="1"/>
  <c r="E42"/>
  <c r="F42" s="1"/>
  <c r="E27"/>
  <c r="F27" s="1"/>
  <c r="E70"/>
  <c r="F70" s="1"/>
  <c r="E107"/>
  <c r="F107" s="1"/>
  <c r="E26"/>
  <c r="F26" s="1"/>
  <c r="E46"/>
  <c r="F46" s="1"/>
  <c r="E81"/>
  <c r="F81" s="1"/>
  <c r="E62"/>
  <c r="F62" s="1"/>
  <c r="E123"/>
  <c r="F123" s="1"/>
  <c r="E12"/>
  <c r="F12" s="1"/>
  <c r="E6"/>
  <c r="F6" s="1"/>
  <c r="E6" i="14" s="1"/>
  <c r="E21" i="15"/>
  <c r="F21" s="1"/>
  <c r="E20"/>
  <c r="F20" s="1"/>
  <c r="E10"/>
  <c r="F10" s="1"/>
  <c r="E13"/>
  <c r="F13" s="1"/>
  <c r="E19"/>
  <c r="F19" s="1"/>
  <c r="E7"/>
  <c r="F7" s="1"/>
  <c r="E7" i="14" s="1"/>
  <c r="E3" i="15"/>
  <c r="F3" s="1"/>
  <c r="E3" i="14" s="1"/>
  <c r="E11" i="15"/>
  <c r="F11" s="1"/>
  <c r="E2"/>
  <c r="F2" s="1"/>
  <c r="G140" i="14"/>
  <c r="G139"/>
  <c r="G138"/>
  <c r="G137"/>
  <c r="G136"/>
  <c r="G135"/>
  <c r="G134"/>
  <c r="G133"/>
  <c r="G132"/>
  <c r="G131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7"/>
  <c r="G95"/>
  <c r="G94"/>
  <c r="G93"/>
  <c r="G92"/>
  <c r="G89"/>
  <c r="G88"/>
  <c r="G87"/>
  <c r="G86"/>
  <c r="G85"/>
  <c r="G84"/>
  <c r="G83"/>
  <c r="G82"/>
  <c r="G81"/>
  <c r="G80"/>
  <c r="G79"/>
  <c r="G78"/>
  <c r="G77"/>
  <c r="G76"/>
  <c r="G75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29"/>
  <c r="G28"/>
  <c r="G27"/>
  <c r="H27" s="1"/>
  <c r="C27" s="1"/>
  <c r="G26"/>
  <c r="H26" s="1"/>
  <c r="C26" s="1"/>
  <c r="G25"/>
  <c r="H25" s="1"/>
  <c r="C25" s="1"/>
  <c r="G24"/>
  <c r="H24" s="1"/>
  <c r="C24" s="1"/>
  <c r="G23"/>
  <c r="H23" s="1"/>
  <c r="C23" s="1"/>
  <c r="G22"/>
  <c r="H22" s="1"/>
  <c r="C22" s="1"/>
  <c r="G21"/>
  <c r="H21" s="1"/>
  <c r="C21" s="1"/>
  <c r="G20"/>
  <c r="H20" s="1"/>
  <c r="C20" s="1"/>
  <c r="G19"/>
  <c r="H19" s="1"/>
  <c r="C19" s="1"/>
  <c r="G18"/>
  <c r="H18" s="1"/>
  <c r="C18" s="1"/>
  <c r="G17"/>
  <c r="H17" s="1"/>
  <c r="C17" s="1"/>
  <c r="G15"/>
  <c r="H15" s="1"/>
  <c r="C15" s="1"/>
  <c r="G14"/>
  <c r="H14" s="1"/>
  <c r="C14" s="1"/>
  <c r="G13"/>
  <c r="H13" s="1"/>
  <c r="C13" s="1"/>
  <c r="G12"/>
  <c r="H12" s="1"/>
  <c r="C12" s="1"/>
  <c r="G11"/>
  <c r="H11" s="1"/>
  <c r="C11" s="1"/>
  <c r="G10"/>
  <c r="H10" s="1"/>
  <c r="C10" s="1"/>
  <c r="G9"/>
  <c r="H9" s="1"/>
  <c r="C9" s="1"/>
  <c r="G8"/>
  <c r="H8" s="1"/>
  <c r="C8" s="1"/>
  <c r="G7"/>
  <c r="H7" s="1"/>
  <c r="C7" s="1"/>
  <c r="G6"/>
  <c r="H6" s="1"/>
  <c r="C6" s="1"/>
  <c r="G5"/>
  <c r="H5" s="1"/>
  <c r="C5" s="1"/>
  <c r="G4"/>
  <c r="H4" s="1"/>
  <c r="G3"/>
  <c r="H3" s="1"/>
  <c r="G2"/>
  <c r="J3" i="5"/>
  <c r="M3" i="3"/>
  <c r="N3" s="1"/>
  <c r="M3" i="2"/>
  <c r="N3" s="1"/>
  <c r="E115" i="14"/>
  <c r="E36"/>
  <c r="E118"/>
  <c r="E94"/>
  <c r="E77"/>
  <c r="E117"/>
  <c r="E114"/>
  <c r="E64"/>
  <c r="E130"/>
  <c r="E139"/>
  <c r="E92"/>
  <c r="E79"/>
  <c r="E47"/>
  <c r="E131"/>
  <c r="E133"/>
  <c r="E42"/>
  <c r="E26"/>
  <c r="E123"/>
  <c r="E20"/>
  <c r="E54"/>
  <c r="E97"/>
  <c r="E75"/>
  <c r="E109"/>
  <c r="E38"/>
  <c r="E35"/>
  <c r="E76"/>
  <c r="E138"/>
  <c r="E52"/>
  <c r="E61"/>
  <c r="E41"/>
  <c r="E87"/>
  <c r="E86"/>
  <c r="E140"/>
  <c r="E43"/>
  <c r="E39"/>
  <c r="E107"/>
  <c r="E62"/>
  <c r="E21"/>
  <c r="E19"/>
  <c r="E104"/>
  <c r="E89"/>
  <c r="E45"/>
  <c r="E134"/>
  <c r="E116"/>
  <c r="E137"/>
  <c r="E129"/>
  <c r="E48"/>
  <c r="E113"/>
  <c r="E80"/>
  <c r="E67"/>
  <c r="E23"/>
  <c r="E103"/>
  <c r="E40"/>
  <c r="E33"/>
  <c r="E82"/>
  <c r="E70"/>
  <c r="E81"/>
  <c r="E13"/>
  <c r="E11"/>
  <c r="E29"/>
  <c r="E69"/>
  <c r="E108"/>
  <c r="E28"/>
  <c r="E44"/>
  <c r="E136"/>
  <c r="E88"/>
  <c r="E55"/>
  <c r="E68"/>
  <c r="E22"/>
  <c r="E66"/>
  <c r="E119"/>
  <c r="E53"/>
  <c r="E71"/>
  <c r="E51"/>
  <c r="E83"/>
  <c r="E27"/>
  <c r="E46"/>
  <c r="E12"/>
  <c r="E10"/>
  <c r="F105" i="15"/>
  <c r="F78"/>
  <c r="F57"/>
  <c r="F135"/>
  <c r="F125"/>
  <c r="F34"/>
  <c r="F65"/>
  <c r="F25"/>
  <c r="F84"/>
  <c r="F49"/>
  <c r="F58"/>
  <c r="F85"/>
  <c r="F128"/>
  <c r="F37"/>
  <c r="F124"/>
  <c r="F24"/>
  <c r="E24" i="14" s="1"/>
  <c r="F95" i="15"/>
  <c r="F56"/>
  <c r="E126"/>
  <c r="E111"/>
  <c r="E101"/>
  <c r="E120"/>
  <c r="E132"/>
  <c r="E63"/>
  <c r="E110"/>
  <c r="E122"/>
  <c r="E102"/>
  <c r="E121"/>
  <c r="E72"/>
  <c r="E32"/>
  <c r="E100"/>
  <c r="E93"/>
  <c r="E106"/>
  <c r="E31"/>
  <c r="E59"/>
  <c r="E60"/>
  <c r="E73"/>
  <c r="E112"/>
  <c r="E50"/>
  <c r="E17"/>
  <c r="E14"/>
  <c r="E15"/>
  <c r="E8"/>
  <c r="E18"/>
  <c r="E5"/>
  <c r="E9"/>
  <c r="E4"/>
  <c r="K155" i="14"/>
  <c r="E155" i="15" s="1"/>
  <c r="K152" i="14"/>
  <c r="K154"/>
  <c r="E154" i="15" s="1"/>
  <c r="K158" i="14"/>
  <c r="E158" i="15" s="1"/>
  <c r="K147" i="14"/>
  <c r="K160"/>
  <c r="K143"/>
  <c r="K146"/>
  <c r="K149"/>
  <c r="E149" i="15" s="1"/>
  <c r="K141" i="14"/>
  <c r="K145"/>
  <c r="E145" i="15" s="1"/>
  <c r="K144" i="14"/>
  <c r="E144" i="15" s="1"/>
  <c r="K142" i="14"/>
  <c r="K150"/>
  <c r="K157"/>
  <c r="E157" i="15" s="1"/>
  <c r="K159" i="14"/>
  <c r="K148"/>
  <c r="E148" i="15" s="1"/>
  <c r="K156" i="14"/>
  <c r="E156" i="15" s="1"/>
  <c r="K153" i="14"/>
  <c r="K151"/>
  <c r="E105"/>
  <c r="E78"/>
  <c r="E57"/>
  <c r="E135"/>
  <c r="E125"/>
  <c r="E34"/>
  <c r="E65"/>
  <c r="E25"/>
  <c r="E84"/>
  <c r="E49"/>
  <c r="E58"/>
  <c r="E85"/>
  <c r="E128"/>
  <c r="E37"/>
  <c r="E124"/>
  <c r="E95"/>
  <c r="E56"/>
  <c r="E2" l="1"/>
  <c r="F156" i="15"/>
  <c r="F148"/>
  <c r="F157"/>
  <c r="F144"/>
  <c r="F145"/>
  <c r="F149"/>
  <c r="F158"/>
  <c r="F154"/>
  <c r="F155"/>
  <c r="E151"/>
  <c r="F151" s="1"/>
  <c r="E153"/>
  <c r="F153" s="1"/>
  <c r="E159"/>
  <c r="F159" s="1"/>
  <c r="E150"/>
  <c r="F150" s="1"/>
  <c r="E142"/>
  <c r="F142" s="1"/>
  <c r="E141"/>
  <c r="F141" s="1"/>
  <c r="E146"/>
  <c r="F146" s="1"/>
  <c r="E143"/>
  <c r="F143" s="1"/>
  <c r="E160"/>
  <c r="F160" s="1"/>
  <c r="E147"/>
  <c r="F147" s="1"/>
  <c r="E152"/>
  <c r="F152" s="1"/>
  <c r="H28" i="14"/>
  <c r="C28" s="1"/>
  <c r="H32"/>
  <c r="C32" s="1"/>
  <c r="H36"/>
  <c r="C36" s="1"/>
  <c r="H40"/>
  <c r="C40" s="1"/>
  <c r="H44"/>
  <c r="C44" s="1"/>
  <c r="H48"/>
  <c r="C48" s="1"/>
  <c r="H52"/>
  <c r="C52" s="1"/>
  <c r="H56"/>
  <c r="C56" s="1"/>
  <c r="H60"/>
  <c r="C60" s="1"/>
  <c r="H64"/>
  <c r="C64" s="1"/>
  <c r="H68"/>
  <c r="C68" s="1"/>
  <c r="H72"/>
  <c r="C72" s="1"/>
  <c r="H76"/>
  <c r="C76" s="1"/>
  <c r="H80"/>
  <c r="C80" s="1"/>
  <c r="H84"/>
  <c r="C84" s="1"/>
  <c r="H88"/>
  <c r="C88" s="1"/>
  <c r="H92"/>
  <c r="C92" s="1"/>
  <c r="H100"/>
  <c r="C100" s="1"/>
  <c r="H104"/>
  <c r="C104" s="1"/>
  <c r="H108"/>
  <c r="C108" s="1"/>
  <c r="H112"/>
  <c r="C112" s="1"/>
  <c r="H116"/>
  <c r="C116" s="1"/>
  <c r="H120"/>
  <c r="C120" s="1"/>
  <c r="H124"/>
  <c r="C124" s="1"/>
  <c r="H128"/>
  <c r="C128" s="1"/>
  <c r="H132"/>
  <c r="C132" s="1"/>
  <c r="H136"/>
  <c r="C136" s="1"/>
  <c r="H140"/>
  <c r="C140" s="1"/>
  <c r="H31"/>
  <c r="C31" s="1"/>
  <c r="H35"/>
  <c r="C35" s="1"/>
  <c r="H39"/>
  <c r="C39" s="1"/>
  <c r="H43"/>
  <c r="C43" s="1"/>
  <c r="H47"/>
  <c r="C47" s="1"/>
  <c r="H51"/>
  <c r="C51" s="1"/>
  <c r="H55"/>
  <c r="C55" s="1"/>
  <c r="H59"/>
  <c r="C59" s="1"/>
  <c r="H63"/>
  <c r="C63" s="1"/>
  <c r="H67"/>
  <c r="C67" s="1"/>
  <c r="H71"/>
  <c r="C71" s="1"/>
  <c r="H75"/>
  <c r="C75" s="1"/>
  <c r="H79"/>
  <c r="C79" s="1"/>
  <c r="H83"/>
  <c r="C83" s="1"/>
  <c r="H87"/>
  <c r="C87" s="1"/>
  <c r="H95"/>
  <c r="C95" s="1"/>
  <c r="H103"/>
  <c r="C103" s="1"/>
  <c r="H107"/>
  <c r="C107" s="1"/>
  <c r="H111"/>
  <c r="C111" s="1"/>
  <c r="H115"/>
  <c r="C115" s="1"/>
  <c r="H119"/>
  <c r="C119" s="1"/>
  <c r="H123"/>
  <c r="C123" s="1"/>
  <c r="H131"/>
  <c r="C131" s="1"/>
  <c r="H135"/>
  <c r="C135" s="1"/>
  <c r="H139"/>
  <c r="C139" s="1"/>
  <c r="H34"/>
  <c r="C34" s="1"/>
  <c r="H38"/>
  <c r="C38" s="1"/>
  <c r="H42"/>
  <c r="C42" s="1"/>
  <c r="H46"/>
  <c r="C46" s="1"/>
  <c r="H50"/>
  <c r="C50" s="1"/>
  <c r="H54"/>
  <c r="C54" s="1"/>
  <c r="H58"/>
  <c r="C58" s="1"/>
  <c r="H62"/>
  <c r="C62" s="1"/>
  <c r="H66"/>
  <c r="C66" s="1"/>
  <c r="H70"/>
  <c r="C70" s="1"/>
  <c r="H78"/>
  <c r="C78" s="1"/>
  <c r="H82"/>
  <c r="C82" s="1"/>
  <c r="H86"/>
  <c r="C86" s="1"/>
  <c r="H94"/>
  <c r="C94" s="1"/>
  <c r="H102"/>
  <c r="C102" s="1"/>
  <c r="H106"/>
  <c r="C106" s="1"/>
  <c r="H110"/>
  <c r="C110" s="1"/>
  <c r="H114"/>
  <c r="C114" s="1"/>
  <c r="H118"/>
  <c r="C118" s="1"/>
  <c r="H122"/>
  <c r="C122" s="1"/>
  <c r="H126"/>
  <c r="C126" s="1"/>
  <c r="H130"/>
  <c r="C130" s="1"/>
  <c r="H134"/>
  <c r="C134" s="1"/>
  <c r="H138"/>
  <c r="C138" s="1"/>
  <c r="H29"/>
  <c r="C29" s="1"/>
  <c r="H33"/>
  <c r="C33" s="1"/>
  <c r="H37"/>
  <c r="C37" s="1"/>
  <c r="H41"/>
  <c r="C41" s="1"/>
  <c r="H45"/>
  <c r="C45" s="1"/>
  <c r="H49"/>
  <c r="C49" s="1"/>
  <c r="H53"/>
  <c r="C53" s="1"/>
  <c r="H57"/>
  <c r="C57" s="1"/>
  <c r="H61"/>
  <c r="C61" s="1"/>
  <c r="H65"/>
  <c r="C65" s="1"/>
  <c r="H69"/>
  <c r="C69" s="1"/>
  <c r="H73"/>
  <c r="C73" s="1"/>
  <c r="H77"/>
  <c r="C77" s="1"/>
  <c r="H81"/>
  <c r="C81" s="1"/>
  <c r="H85"/>
  <c r="C85" s="1"/>
  <c r="H89"/>
  <c r="C89" s="1"/>
  <c r="H93"/>
  <c r="C93" s="1"/>
  <c r="H97"/>
  <c r="C97" s="1"/>
  <c r="H101"/>
  <c r="C101" s="1"/>
  <c r="H105"/>
  <c r="C105" s="1"/>
  <c r="H109"/>
  <c r="C109" s="1"/>
  <c r="H113"/>
  <c r="C113" s="1"/>
  <c r="H117"/>
  <c r="C117" s="1"/>
  <c r="H121"/>
  <c r="C121" s="1"/>
  <c r="H125"/>
  <c r="C125" s="1"/>
  <c r="H129"/>
  <c r="C129" s="1"/>
  <c r="H133"/>
  <c r="C133" s="1"/>
  <c r="H137"/>
  <c r="C137" s="1"/>
  <c r="H2"/>
  <c r="C2" s="1"/>
  <c r="C4"/>
  <c r="C3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K3" i="5"/>
  <c r="L3"/>
  <c r="O3" i="2"/>
  <c r="E148" i="14"/>
  <c r="E149"/>
  <c r="E151"/>
  <c r="E142"/>
  <c r="E160"/>
  <c r="E156"/>
  <c r="E145"/>
  <c r="E155"/>
  <c r="E150"/>
  <c r="E143"/>
  <c r="E144"/>
  <c r="E154"/>
  <c r="E159"/>
  <c r="E146"/>
  <c r="E152"/>
  <c r="E157"/>
  <c r="E158"/>
  <c r="E153"/>
  <c r="E141"/>
  <c r="E147"/>
  <c r="F5" i="15"/>
  <c r="F14"/>
  <c r="F73"/>
  <c r="F106"/>
  <c r="F72"/>
  <c r="F110"/>
  <c r="F101"/>
  <c r="F9"/>
  <c r="F15"/>
  <c r="F112"/>
  <c r="F31"/>
  <c r="E31" i="14" s="1"/>
  <c r="F32" i="15"/>
  <c r="F122"/>
  <c r="F120"/>
  <c r="F4"/>
  <c r="F8"/>
  <c r="F50"/>
  <c r="F59"/>
  <c r="F100"/>
  <c r="F102"/>
  <c r="F132"/>
  <c r="F126"/>
  <c r="F18"/>
  <c r="F17"/>
  <c r="E17" i="14" s="1"/>
  <c r="F60" i="15"/>
  <c r="F93"/>
  <c r="F121"/>
  <c r="F63"/>
  <c r="F111"/>
  <c r="E14" i="14"/>
  <c r="E73"/>
  <c r="E106"/>
  <c r="E72"/>
  <c r="E110"/>
  <c r="E101"/>
  <c r="E9"/>
  <c r="E15"/>
  <c r="E112"/>
  <c r="E32"/>
  <c r="E122"/>
  <c r="E120"/>
  <c r="E50"/>
  <c r="E59"/>
  <c r="E100"/>
  <c r="E102"/>
  <c r="E132"/>
  <c r="E126"/>
  <c r="E18"/>
  <c r="E60"/>
  <c r="E93"/>
  <c r="E121"/>
  <c r="E63"/>
  <c r="E111"/>
  <c r="H144" l="1"/>
  <c r="C144" s="1"/>
  <c r="H148"/>
  <c r="C148" s="1"/>
  <c r="H152"/>
  <c r="C152" s="1"/>
  <c r="H156"/>
  <c r="C156" s="1"/>
  <c r="H160"/>
  <c r="C160" s="1"/>
  <c r="H147"/>
  <c r="C147" s="1"/>
  <c r="H155"/>
  <c r="C155" s="1"/>
  <c r="H143"/>
  <c r="C143" s="1"/>
  <c r="H151"/>
  <c r="C151" s="1"/>
  <c r="H159"/>
  <c r="C159" s="1"/>
  <c r="H142"/>
  <c r="C142" s="1"/>
  <c r="H146"/>
  <c r="C146" s="1"/>
  <c r="H150"/>
  <c r="C150" s="1"/>
  <c r="H154"/>
  <c r="C154" s="1"/>
  <c r="H158"/>
  <c r="C158" s="1"/>
  <c r="H141"/>
  <c r="C141" s="1"/>
  <c r="H145"/>
  <c r="C145" s="1"/>
  <c r="H149"/>
  <c r="C149" s="1"/>
  <c r="H153"/>
  <c r="C153" s="1"/>
  <c r="H157"/>
  <c r="C157" s="1"/>
  <c r="J19" i="3"/>
  <c r="J20"/>
  <c r="J21"/>
  <c r="J22"/>
  <c r="J23"/>
  <c r="J24"/>
  <c r="J25"/>
  <c r="J26"/>
  <c r="J11" i="2"/>
  <c r="J12"/>
  <c r="J13"/>
  <c r="J14"/>
  <c r="E5" i="14"/>
  <c r="E4"/>
  <c r="E8"/>
  <c r="J98"/>
  <c r="E98" i="15" s="1"/>
  <c r="J96" i="14"/>
  <c r="E96" i="15" s="1"/>
  <c r="J16" i="14"/>
  <c r="J74"/>
  <c r="E74" i="15" s="1"/>
  <c r="J99" i="14"/>
  <c r="J30"/>
  <c r="J127"/>
  <c r="J90"/>
  <c r="J91"/>
  <c r="G74" l="1"/>
  <c r="H74" s="1"/>
  <c r="C74" s="1"/>
  <c r="G127"/>
  <c r="H127" s="1"/>
  <c r="C127" s="1"/>
  <c r="G30"/>
  <c r="H30" s="1"/>
  <c r="C30" s="1"/>
  <c r="G90"/>
  <c r="H90" s="1"/>
  <c r="C90" s="1"/>
  <c r="G96"/>
  <c r="H96" s="1"/>
  <c r="C96" s="1"/>
  <c r="G91"/>
  <c r="H91" s="1"/>
  <c r="C91" s="1"/>
  <c r="G98"/>
  <c r="H98" s="1"/>
  <c r="C98" s="1"/>
  <c r="G16"/>
  <c r="H16" s="1"/>
  <c r="C16" s="1"/>
  <c r="G99"/>
  <c r="H99" s="1"/>
  <c r="C99" s="1"/>
  <c r="F98" i="15"/>
  <c r="F96"/>
  <c r="F74"/>
  <c r="E30"/>
  <c r="E127"/>
  <c r="E90"/>
  <c r="E91"/>
  <c r="E99"/>
  <c r="E16"/>
  <c r="F16"/>
  <c r="F127"/>
  <c r="F90"/>
  <c r="F91"/>
  <c r="F99"/>
  <c r="F30"/>
  <c r="E98" i="14"/>
  <c r="E96"/>
  <c r="E74"/>
  <c r="E16"/>
  <c r="E127"/>
  <c r="E90"/>
  <c r="E91"/>
  <c r="E99"/>
  <c r="E30"/>
</calcChain>
</file>

<file path=xl/comments1.xml><?xml version="1.0" encoding="utf-8"?>
<comments xmlns="http://schemas.openxmlformats.org/spreadsheetml/2006/main">
  <authors>
    <author>COURTIN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entrer dans cette liste les noms 
des onglets créés par projets
Les noms doivent être strictement
conformes aux noms d'onglets
(blancs, accents, signes etc..)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Filtrer sur le terme "besoin" pour avoir 
la liste des stocks insuffisants</t>
        </r>
      </text>
    </comment>
  </commentList>
</comments>
</file>

<file path=xl/sharedStrings.xml><?xml version="1.0" encoding="utf-8"?>
<sst xmlns="http://schemas.openxmlformats.org/spreadsheetml/2006/main" count="832" uniqueCount="423">
  <si>
    <t>Stock</t>
  </si>
  <si>
    <t>HEATSHIELD</t>
  </si>
  <si>
    <t>FILL VENT LINE</t>
  </si>
  <si>
    <t>7310126AA</t>
  </si>
  <si>
    <t>7310148AA</t>
  </si>
  <si>
    <t>LOCKING RING</t>
  </si>
  <si>
    <t>7310630AA</t>
  </si>
  <si>
    <t>7410533AA</t>
  </si>
  <si>
    <t>4053215TA</t>
  </si>
  <si>
    <t>4101811TA</t>
  </si>
  <si>
    <t>7410815TA NO FONCT</t>
  </si>
  <si>
    <t>7410816TA NO FONCT</t>
  </si>
  <si>
    <t>7432724UA</t>
  </si>
  <si>
    <t>7510358TA</t>
  </si>
  <si>
    <t>7620529TA</t>
  </si>
  <si>
    <t>7720375TB</t>
  </si>
  <si>
    <t>4011812TA</t>
  </si>
  <si>
    <t>7410817TA NO FONCTION</t>
  </si>
  <si>
    <t>7611460TA</t>
  </si>
  <si>
    <t>7321214TA</t>
  </si>
  <si>
    <t>1001873AA</t>
  </si>
  <si>
    <t>7210242AA</t>
  </si>
  <si>
    <t>HEATSHIELD BOSS</t>
  </si>
  <si>
    <t>7320248AA</t>
  </si>
  <si>
    <t>7320665AA</t>
  </si>
  <si>
    <t>7321199TA</t>
  </si>
  <si>
    <t>7330193AA</t>
  </si>
  <si>
    <t>7432688TA</t>
  </si>
  <si>
    <t>7570067AA</t>
  </si>
  <si>
    <t>NP0000444</t>
  </si>
  <si>
    <t>4101714TA</t>
  </si>
  <si>
    <t>7410817TA</t>
  </si>
  <si>
    <t>7410827TA</t>
  </si>
  <si>
    <t>7432690TB</t>
  </si>
  <si>
    <t>7432691TA</t>
  </si>
  <si>
    <t>7432720TA</t>
  </si>
  <si>
    <t>7432721TA</t>
  </si>
  <si>
    <t>7611435TA</t>
  </si>
  <si>
    <t>7611435TB</t>
  </si>
  <si>
    <t>7611446TA</t>
  </si>
  <si>
    <t>7620475TA</t>
  </si>
  <si>
    <t>7660604TA</t>
  </si>
  <si>
    <t>7410150AA</t>
  </si>
  <si>
    <t>7432723TA</t>
  </si>
  <si>
    <t>7640211TA</t>
  </si>
  <si>
    <t>7640213TA</t>
  </si>
  <si>
    <t>4053216TA</t>
  </si>
  <si>
    <t>4053217TA</t>
  </si>
  <si>
    <t>7432730TB</t>
  </si>
  <si>
    <t>7510353TB</t>
  </si>
  <si>
    <t>7510353TB (LABO)</t>
  </si>
  <si>
    <t>7620469TA</t>
  </si>
  <si>
    <t>7620470TA</t>
  </si>
  <si>
    <t>7620543TA</t>
  </si>
  <si>
    <t>7720379TA</t>
  </si>
  <si>
    <t>7410189AA</t>
  </si>
  <si>
    <t>7432689TA</t>
  </si>
  <si>
    <t>7432722TA</t>
  </si>
  <si>
    <t>7440292TA</t>
  </si>
  <si>
    <t>7440293TA</t>
  </si>
  <si>
    <t>7640212TA</t>
  </si>
  <si>
    <t>4101713TA</t>
  </si>
  <si>
    <t>7410815TA</t>
  </si>
  <si>
    <t>7410816TA</t>
  </si>
  <si>
    <t>7410826TA</t>
  </si>
  <si>
    <t>7432686TA</t>
  </si>
  <si>
    <t>7432687TA</t>
  </si>
  <si>
    <t>7432724TA</t>
  </si>
  <si>
    <t>7432725TA</t>
  </si>
  <si>
    <t>7432726TA</t>
  </si>
  <si>
    <t>7432727TA</t>
  </si>
  <si>
    <t>7432728TA</t>
  </si>
  <si>
    <t>7611434TA</t>
  </si>
  <si>
    <t>7611443TA</t>
  </si>
  <si>
    <t>7611445TA</t>
  </si>
  <si>
    <t>7620474TA</t>
  </si>
  <si>
    <t>7620524TA</t>
  </si>
  <si>
    <t>7660603TA</t>
  </si>
  <si>
    <t>7440293TA DROIT</t>
  </si>
  <si>
    <t>7570124AA</t>
  </si>
  <si>
    <t>7620492TA</t>
  </si>
  <si>
    <t>7730063AA</t>
  </si>
  <si>
    <t>7611487TA</t>
  </si>
  <si>
    <t>7432959TA</t>
  </si>
  <si>
    <t>7440294TA</t>
  </si>
  <si>
    <t>PLASTIC BRACKET</t>
  </si>
  <si>
    <t>METAL INSERT</t>
  </si>
  <si>
    <t>7320092AA</t>
  </si>
  <si>
    <t>7432753AA-AA01</t>
  </si>
  <si>
    <t>7510365UA</t>
  </si>
  <si>
    <t>7540209UA</t>
  </si>
  <si>
    <t>7540210UA</t>
  </si>
  <si>
    <t>94556450</t>
  </si>
  <si>
    <t>ROV</t>
  </si>
  <si>
    <t>CANISTER ECE</t>
  </si>
  <si>
    <t>7210383AA</t>
  </si>
  <si>
    <t>FDM</t>
  </si>
  <si>
    <t>7320711AA</t>
  </si>
  <si>
    <t>FILL VENT NIPPLE</t>
  </si>
  <si>
    <t>FILLER SPUD</t>
  </si>
  <si>
    <t>HEAT SHIELD</t>
  </si>
  <si>
    <t>7320123AA</t>
  </si>
  <si>
    <t>7210230AA</t>
  </si>
  <si>
    <t>7210247AA</t>
  </si>
  <si>
    <t>7320159AC</t>
  </si>
  <si>
    <t>7320354AA</t>
  </si>
  <si>
    <t>LINE RETAINING CLIP 16_16/12</t>
  </si>
  <si>
    <t>7320666AB</t>
  </si>
  <si>
    <t>7330744AA-AA</t>
  </si>
  <si>
    <t>7330745AA-AA</t>
  </si>
  <si>
    <t>7410071AA</t>
  </si>
  <si>
    <t>7540075AA</t>
  </si>
  <si>
    <t>7460031AA</t>
  </si>
  <si>
    <t>7610217AA</t>
  </si>
  <si>
    <t>7660096AA</t>
  </si>
  <si>
    <t>Qty</t>
  </si>
  <si>
    <t>Unit of Measure</t>
  </si>
  <si>
    <t>Lev</t>
  </si>
  <si>
    <t/>
  </si>
  <si>
    <t>UN (Unit part)</t>
  </si>
  <si>
    <t>4108903AA</t>
  </si>
  <si>
    <t>7330452AA</t>
  </si>
  <si>
    <t>Plastic Adaptor C4</t>
  </si>
  <si>
    <t>7330453AA</t>
  </si>
  <si>
    <t>7540058AA</t>
  </si>
  <si>
    <t>7611202AB</t>
  </si>
  <si>
    <t>Qty to be 
realized</t>
  </si>
  <si>
    <t>4101903TA</t>
  </si>
  <si>
    <t>Plastic Bracket Canister &amp; D.filter B</t>
  </si>
  <si>
    <t>7320883AA</t>
  </si>
  <si>
    <t>ICV ECE/DIESEL L7</t>
  </si>
  <si>
    <t>4101904TA</t>
  </si>
  <si>
    <t>7432791TA</t>
  </si>
  <si>
    <t>7432792TA</t>
  </si>
  <si>
    <t>WIRE HARNESS</t>
  </si>
  <si>
    <t>4104407AA</t>
  </si>
  <si>
    <t>4104409AA</t>
  </si>
  <si>
    <t>4104410AA</t>
  </si>
  <si>
    <t>7310658AA</t>
  </si>
  <si>
    <t>7310678AA</t>
  </si>
  <si>
    <t>7320883AB</t>
  </si>
  <si>
    <t>7321206AA</t>
  </si>
  <si>
    <t>7321207AA</t>
  </si>
  <si>
    <t>7410818AA</t>
  </si>
  <si>
    <t>7432751AA</t>
  </si>
  <si>
    <t>7432753AA</t>
  </si>
  <si>
    <t>7540210AA</t>
  </si>
  <si>
    <t>7611469AA</t>
  </si>
  <si>
    <t>7620483AA</t>
  </si>
  <si>
    <t>7620484AA</t>
  </si>
  <si>
    <t>7640214AA</t>
  </si>
  <si>
    <t>7640215AA</t>
  </si>
  <si>
    <t>7510365AA</t>
  </si>
  <si>
    <t>7510366AA</t>
  </si>
  <si>
    <t>7560226AA</t>
  </si>
  <si>
    <t>Total
 needs</t>
  </si>
  <si>
    <t>Date</t>
  </si>
  <si>
    <t>Semaine</t>
  </si>
  <si>
    <t>Date
du jour</t>
  </si>
  <si>
    <t>Planning prévu 
pour la semaine</t>
  </si>
  <si>
    <t>4101806TA</t>
  </si>
  <si>
    <t>4101807TA</t>
  </si>
  <si>
    <t>4101808TA</t>
  </si>
  <si>
    <t>4101813TA</t>
  </si>
  <si>
    <t>4101814TA</t>
  </si>
  <si>
    <t>4101815TA</t>
  </si>
  <si>
    <t>4101816TA</t>
  </si>
  <si>
    <t>4101817TA</t>
  </si>
  <si>
    <t>4101803TA</t>
  </si>
  <si>
    <t>4101805TA</t>
  </si>
  <si>
    <t>4101804TA</t>
  </si>
  <si>
    <t>4101801TA</t>
  </si>
  <si>
    <t>G12 TSBM Weld pad</t>
  </si>
  <si>
    <t>G12 TSBM pin for left gauge</t>
  </si>
  <si>
    <t>NP0000445</t>
  </si>
  <si>
    <t>4101809TA</t>
  </si>
  <si>
    <t>4101810TA</t>
  </si>
  <si>
    <t>ENCAPSULATED RING STD INERGY</t>
  </si>
  <si>
    <t>PLASTIC BRACKET FOR STRAP</t>
  </si>
  <si>
    <t>Diesel Breathing nipple</t>
  </si>
  <si>
    <t>METALLIC SPACER UP</t>
  </si>
  <si>
    <t>HEAT SHIELD STUD - EPSILON/DELTA</t>
  </si>
  <si>
    <t>7320091AA</t>
  </si>
  <si>
    <t>7432803TA</t>
  </si>
  <si>
    <t>4101705UA</t>
  </si>
  <si>
    <t>4101706UA</t>
  </si>
  <si>
    <t>4101709UA</t>
  </si>
  <si>
    <t>4101710UA</t>
  </si>
  <si>
    <t>4101711UA</t>
  </si>
  <si>
    <t>SPIDER FILTER BOX MFA FWD</t>
  </si>
  <si>
    <t>FD LINE PETROL ECE DML MFA2 FWD</t>
  </si>
  <si>
    <t>7432686TB</t>
  </si>
  <si>
    <t>7432804TA</t>
  </si>
  <si>
    <t>METALLIC HEATSHIELD DML MFA2 FWD</t>
  </si>
  <si>
    <t>GROUND STRAP HEATSHIELD DML MFA2 FWD</t>
  </si>
  <si>
    <t>STRAP SUB ASSY FWD LHS VIM MFA2</t>
  </si>
  <si>
    <t>STRAP SUB ASSY FWD RHS VIM MFA2</t>
  </si>
  <si>
    <t>7432730UA</t>
  </si>
  <si>
    <t>7611465AA</t>
  </si>
  <si>
    <t>7310128AA</t>
  </si>
  <si>
    <t>7310129AA</t>
  </si>
  <si>
    <t>7320751AA</t>
  </si>
  <si>
    <t>7420182AA</t>
  </si>
  <si>
    <t>7431882AA</t>
  </si>
  <si>
    <t>4101707UB</t>
  </si>
  <si>
    <t>4101712UB</t>
  </si>
  <si>
    <t>4101702UA</t>
  </si>
  <si>
    <t>4101703UA</t>
  </si>
  <si>
    <t>4101704UA</t>
  </si>
  <si>
    <t>4101701TB</t>
  </si>
  <si>
    <t>4101708TB</t>
  </si>
  <si>
    <t>7410827UA</t>
  </si>
  <si>
    <t>PROJET</t>
  </si>
  <si>
    <t>INLET CHECK VALVE</t>
  </si>
  <si>
    <t>7432803AA</t>
  </si>
  <si>
    <t>7433064TA</t>
  </si>
  <si>
    <t>S12-13</t>
  </si>
  <si>
    <t>Cde en cours - date liv ?</t>
  </si>
  <si>
    <t>En réception</t>
  </si>
  <si>
    <t>4108902AA</t>
  </si>
  <si>
    <t>4108901AA</t>
  </si>
  <si>
    <t>G (Gram)</t>
  </si>
  <si>
    <t>1002053AA</t>
  </si>
  <si>
    <t>7110001AA</t>
  </si>
  <si>
    <t>7130008AA</t>
  </si>
  <si>
    <t>7130039AA</t>
  </si>
  <si>
    <t>LOCATING RING - 987 997</t>
  </si>
  <si>
    <t>7330739AA</t>
  </si>
  <si>
    <t>7330740AA</t>
  </si>
  <si>
    <t>7330744AA</t>
  </si>
  <si>
    <t>7330745AA</t>
  </si>
  <si>
    <t>7320159ac</t>
  </si>
  <si>
    <t>4101902TA</t>
  </si>
  <si>
    <t>KG (kilogram)</t>
  </si>
  <si>
    <t>4101901TA</t>
  </si>
  <si>
    <t>7110024AA</t>
  </si>
  <si>
    <t>7130001AA</t>
  </si>
  <si>
    <t>7130002AA</t>
  </si>
  <si>
    <t>1001568AA</t>
  </si>
  <si>
    <t>Désignation</t>
  </si>
  <si>
    <t>Ref</t>
  </si>
  <si>
    <t>stock</t>
  </si>
  <si>
    <t>besoin</t>
  </si>
  <si>
    <t>Manquant</t>
  </si>
  <si>
    <t>BLEU</t>
  </si>
  <si>
    <t>ROUGE</t>
  </si>
  <si>
    <t>JAUNE</t>
  </si>
  <si>
    <t>REF</t>
  </si>
  <si>
    <t>QTE</t>
  </si>
  <si>
    <t xml:space="preserve"> Material Description</t>
  </si>
  <si>
    <t>produit rouge</t>
  </si>
  <si>
    <t>produit soudé rouge</t>
  </si>
  <si>
    <t>Coquille rouge</t>
  </si>
  <si>
    <t>matière 1</t>
  </si>
  <si>
    <t>matière 2</t>
  </si>
  <si>
    <t>atelier soudage manuel</t>
  </si>
  <si>
    <t>RETENTION MODULE</t>
  </si>
  <si>
    <t xml:space="preserve">PREPREG UPPER FACE </t>
  </si>
  <si>
    <t xml:space="preserve">PREPREG LOWER FACE </t>
  </si>
  <si>
    <t>matière 3</t>
  </si>
  <si>
    <t>matière 4</t>
  </si>
  <si>
    <t>CANISTER PLASTIC BRACKET</t>
  </si>
  <si>
    <t>ICV</t>
  </si>
  <si>
    <t>inner tube</t>
  </si>
  <si>
    <t>PILLIER</t>
  </si>
  <si>
    <t>atelier soudage machine</t>
  </si>
  <si>
    <t>coquille jaune</t>
  </si>
  <si>
    <t>ENCAPSULATED RING STD</t>
  </si>
  <si>
    <t xml:space="preserve"> atelier soufflage machine</t>
  </si>
  <si>
    <t>atelier soufflage machine</t>
  </si>
  <si>
    <t xml:space="preserve">FILL VENT NIPPLE </t>
  </si>
  <si>
    <t>VENTING SYSTEM ASSY COMBO</t>
  </si>
  <si>
    <t>VENT SYSTEM</t>
  </si>
  <si>
    <t>VENTING SYSTEM BODY</t>
  </si>
  <si>
    <t>FILL VENT LINE INTERNAL</t>
  </si>
  <si>
    <t>VENT LINE EXTERNAL</t>
  </si>
  <si>
    <t xml:space="preserve"> DELIVERY LINE DML </t>
  </si>
  <si>
    <t>JAUNE ( version 1 )</t>
  </si>
  <si>
    <t>JAUNE ( version 2 )</t>
  </si>
  <si>
    <t>produit jaune version 2A</t>
  </si>
  <si>
    <t>produit jaune version 2B</t>
  </si>
  <si>
    <t>produit jaune version 2C</t>
  </si>
  <si>
    <t>produit jaune version 2D</t>
  </si>
  <si>
    <t>proudit jaune version 2E</t>
  </si>
  <si>
    <t>produit jaune version 2F</t>
  </si>
  <si>
    <t>produit jaune version 2G</t>
  </si>
  <si>
    <t>produit jaune version 2H</t>
  </si>
  <si>
    <t>coquille jaune 2</t>
  </si>
  <si>
    <t>IN VENT SYST TSBM</t>
  </si>
  <si>
    <t>RET CLIP</t>
  </si>
  <si>
    <t>FILL LIMIT VENT VALVE</t>
  </si>
  <si>
    <t>ROLL OVER VALVE</t>
  </si>
  <si>
    <t>JAUNE (version3)</t>
  </si>
  <si>
    <t>produit soudé jaune version 1</t>
  </si>
  <si>
    <t>produit jaune version 1</t>
  </si>
  <si>
    <t>produit jaune version 3A</t>
  </si>
  <si>
    <t>produit jaune version 3B</t>
  </si>
  <si>
    <t>produit jaune version 3C</t>
  </si>
  <si>
    <t>produit jaune version 3D</t>
  </si>
  <si>
    <t>produit jaune version 3E</t>
  </si>
  <si>
    <t>produit jaune version 3F</t>
  </si>
  <si>
    <t>produit jaune version 3G</t>
  </si>
  <si>
    <t>produit soudé jaune version 2A-D-H</t>
  </si>
  <si>
    <t>produit soudé jaune version 2B-E-F</t>
  </si>
  <si>
    <t>produit soudé jaune version 2C-G</t>
  </si>
  <si>
    <t>produit soudé jaune version 2A-D-E-F</t>
  </si>
  <si>
    <t>produit soudé jaune version 3B</t>
  </si>
  <si>
    <t>produit soudé jaune version 3C-G</t>
  </si>
  <si>
    <t>ateleir soufflage machine</t>
  </si>
  <si>
    <t>coquille jaune 3-1</t>
  </si>
  <si>
    <t>coquille jaune 3-2</t>
  </si>
  <si>
    <t>matière  4</t>
  </si>
  <si>
    <t>FILL VENT NIPPLE X</t>
  </si>
  <si>
    <t>METALLIC HEATSHIELD</t>
  </si>
  <si>
    <t>FDM DML</t>
  </si>
  <si>
    <t>WIRE HARN</t>
  </si>
  <si>
    <t>GROUND STRAP HEATSHIELD</t>
  </si>
  <si>
    <t>VENT SYST BODY FLVV</t>
  </si>
  <si>
    <t>ICV DUST</t>
  </si>
  <si>
    <t>produit bleu version A</t>
  </si>
  <si>
    <t>produit bleu version B</t>
  </si>
  <si>
    <t>produit bleu version C</t>
  </si>
  <si>
    <t>Material Description</t>
  </si>
  <si>
    <t>Welded Bolt for Heatshield</t>
  </si>
  <si>
    <t>Plastic Bracket</t>
  </si>
  <si>
    <t>Atelier soudage machine</t>
  </si>
  <si>
    <t>VENT LINE ROW</t>
  </si>
  <si>
    <t>WIRE HARNESS ERFS</t>
  </si>
  <si>
    <t>WIRE HARNESS MRFS</t>
  </si>
  <si>
    <t>CANISTER CHINA</t>
  </si>
  <si>
    <t>atelier assemblage</t>
  </si>
  <si>
    <t>METALLIC sr</t>
  </si>
  <si>
    <t>données extraites d'un logiciel de gestion qui gère seulement le stock de composants ( via entrée/sortie de composants)</t>
  </si>
  <si>
    <t>Onglet  Feuil 1</t>
  </si>
  <si>
    <t>Onglets ROUGE/JAUNE/BLEU</t>
  </si>
  <si>
    <t>différents projets à fabriquer</t>
  </si>
  <si>
    <t>Dans le projet, il peut y avoir des sous-projets (version 1, 2, …) avec plusieurs versions différentes (version2A, 2B, …. )</t>
  </si>
  <si>
    <t>On trouve les données suivantes : Références, quantités et le nom du projet associé</t>
  </si>
  <si>
    <t>Attention : des références communes peuvent être associées à plusieurs projets ( ex Ref  7540058AA)</t>
  </si>
  <si>
    <t>7320091AA M</t>
  </si>
  <si>
    <t>7320092AA M</t>
  </si>
  <si>
    <t>7320093AA M</t>
  </si>
  <si>
    <t>7320094AA M</t>
  </si>
  <si>
    <t>7320849AA M</t>
  </si>
  <si>
    <t>7540058AA M</t>
  </si>
  <si>
    <t>7310126AA M</t>
  </si>
  <si>
    <t>7710035AA  M</t>
  </si>
  <si>
    <t>7310148AA M</t>
  </si>
  <si>
    <t>7310630AA M</t>
  </si>
  <si>
    <t>7710077AA MF</t>
  </si>
  <si>
    <t>4039541AA HY</t>
  </si>
  <si>
    <t>7410533AA  HY</t>
  </si>
  <si>
    <t>7320883AA HY</t>
  </si>
  <si>
    <t xml:space="preserve">7320711AA </t>
  </si>
  <si>
    <t xml:space="preserve">7320883AA </t>
  </si>
  <si>
    <t xml:space="preserve">7320123AA </t>
  </si>
  <si>
    <t xml:space="preserve">7540058AA </t>
  </si>
  <si>
    <t xml:space="preserve">7710010AA </t>
  </si>
  <si>
    <t xml:space="preserve">7710036AA </t>
  </si>
  <si>
    <t>Dans ces onglets, on retrouve</t>
  </si>
  <si>
    <t>les quantités à produire ( Qty to be realized)</t>
  </si>
  <si>
    <t>nombre de composants total nécessaires (Total needs)</t>
  </si>
  <si>
    <t>Créer un onglet qui synthétise de manière automatique l'ensemble des composants où le stock est inférieur aux besoins ( total needs)</t>
  </si>
  <si>
    <t>Attention : pour les composants commums entre les projets ou sous-projets =&gt; le stock peut être OK par projet, mais être insuffisant si nous additionnons les différents projets</t>
  </si>
  <si>
    <t>code identique version 1 = besoin 40 + 18</t>
  </si>
  <si>
    <t>Résultat souhaité</t>
  </si>
  <si>
    <t>Pour construire la formule, il faudrait prendre comme référence la "REF" car les désignations ne sont pas homogènes ( les références auront toujours le même nb de caractères)</t>
  </si>
  <si>
    <t>la nomenclature pour la fabrication des différents projets et versions (désignation, ref, …)</t>
  </si>
  <si>
    <t>le stock correspondant, à partir de la Feuil 1</t>
  </si>
  <si>
    <t>Dans cette synthèse, il serait aussi super d'avoir le/les nom(s) du projet correspondant</t>
  </si>
  <si>
    <t>Somme des projets</t>
  </si>
  <si>
    <t>projets</t>
  </si>
  <si>
    <t>a voir si possibilité d'indiquer les projets</t>
  </si>
  <si>
    <t>(manque 1 pour rouge, 61 pour jaune)</t>
  </si>
  <si>
    <t>ROUGE JAUNE</t>
  </si>
  <si>
    <t>REF sur le logiciel de gestion</t>
  </si>
  <si>
    <t>UTY</t>
  </si>
  <si>
    <t>liste des composants</t>
  </si>
  <si>
    <t>état des stocks</t>
  </si>
  <si>
    <t>Cumuls des besoins</t>
  </si>
  <si>
    <t>Appro manquants</t>
  </si>
  <si>
    <t>filtrage sur "besoin"</t>
  </si>
  <si>
    <t>nombre de tableaux</t>
  </si>
  <si>
    <t>N° de colonne ref 2</t>
  </si>
  <si>
    <t>N° de colonne ref 3</t>
  </si>
  <si>
    <t>adresse feuille</t>
  </si>
  <si>
    <t>N° de  colonne ref 1</t>
  </si>
  <si>
    <t>Champ ref 1</t>
  </si>
  <si>
    <t>Champ ref 2</t>
  </si>
  <si>
    <t>Champ ref 3</t>
  </si>
  <si>
    <t>Champ qua 1</t>
  </si>
  <si>
    <t>Champ qua 2</t>
  </si>
  <si>
    <t>Champ qua 3</t>
  </si>
  <si>
    <t>Champs nommés</t>
  </si>
  <si>
    <t>feuille</t>
  </si>
  <si>
    <t>adresse</t>
  </si>
  <si>
    <t>nom</t>
  </si>
  <si>
    <t>SUIVI STOCKS</t>
  </si>
  <si>
    <t>B2:B16</t>
  </si>
  <si>
    <t>Feuil</t>
  </si>
  <si>
    <t>Liste des projets</t>
  </si>
  <si>
    <t>Material description</t>
  </si>
  <si>
    <t>Champ nom 1</t>
  </si>
  <si>
    <t>Champ nom 2</t>
  </si>
  <si>
    <t>Champ nom 3</t>
  </si>
  <si>
    <t>Matérial</t>
  </si>
  <si>
    <t>traitement des noms Material (départ colonne Lev fin colonne REF</t>
  </si>
  <si>
    <t>colonne Lev 1</t>
  </si>
  <si>
    <t>colonne Lev 2</t>
  </si>
  <si>
    <t>colonne Lev 3</t>
  </si>
  <si>
    <t>Nb colonne 1</t>
  </si>
  <si>
    <t>Nb colonne 2</t>
  </si>
  <si>
    <t>Nb colonne 3</t>
  </si>
  <si>
    <t>Material</t>
  </si>
  <si>
    <t>calc</t>
  </si>
  <si>
    <t>J6:X6</t>
  </si>
  <si>
    <t>Ref_1</t>
  </si>
  <si>
    <t>Ref_2</t>
  </si>
  <si>
    <t>Ref_3</t>
  </si>
  <si>
    <t>J7:X7</t>
  </si>
  <si>
    <t>J8:K8</t>
  </si>
  <si>
    <t>cellule ref</t>
  </si>
  <si>
    <t>position liste ref</t>
  </si>
</sst>
</file>

<file path=xl/styles.xml><?xml version="1.0" encoding="utf-8"?>
<styleSheet xmlns="http://schemas.openxmlformats.org/spreadsheetml/2006/main">
  <numFmts count="1">
    <numFmt numFmtId="164" formatCode="#,##0.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9"/>
      <name val="Verdana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2"/>
      <color rgb="FF00206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b/>
      <sz val="8"/>
      <color rgb="FF0070C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rgb="FFFF0000"/>
      <name val="Arial Narrow"/>
      <family val="2"/>
    </font>
    <font>
      <sz val="8"/>
      <color rgb="FF0070C0"/>
      <name val="Arial Narrow"/>
      <family val="2"/>
    </font>
    <font>
      <b/>
      <sz val="8"/>
      <color rgb="FF00B050"/>
      <name val="Arial Narrow"/>
      <family val="2"/>
    </font>
    <font>
      <sz val="8"/>
      <color rgb="FF00B05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C61BE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FF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228">
    <xf numFmtId="0" fontId="0" fillId="0" borderId="0" xfId="0"/>
    <xf numFmtId="0" fontId="3" fillId="0" borderId="0" xfId="3"/>
    <xf numFmtId="0" fontId="4" fillId="4" borderId="3" xfId="3" applyFont="1" applyFill="1" applyBorder="1" applyAlignment="1">
      <alignment horizontal="center" wrapText="1"/>
    </xf>
    <xf numFmtId="0" fontId="3" fillId="0" borderId="4" xfId="3" applyFill="1" applyBorder="1"/>
    <xf numFmtId="0" fontId="3" fillId="5" borderId="0" xfId="3" applyFill="1" applyAlignment="1">
      <alignment horizontal="center"/>
    </xf>
    <xf numFmtId="0" fontId="3" fillId="5" borderId="1" xfId="3" applyFill="1" applyBorder="1" applyAlignment="1">
      <alignment horizontal="center" wrapText="1"/>
    </xf>
    <xf numFmtId="0" fontId="3" fillId="5" borderId="0" xfId="3" applyFill="1"/>
    <xf numFmtId="0" fontId="4" fillId="4" borderId="6" xfId="3" applyFont="1" applyFill="1" applyBorder="1" applyAlignment="1">
      <alignment horizontal="center" wrapText="1"/>
    </xf>
    <xf numFmtId="0" fontId="5" fillId="6" borderId="7" xfId="3" applyFont="1" applyFill="1" applyBorder="1" applyAlignment="1">
      <alignment horizontal="center"/>
    </xf>
    <xf numFmtId="0" fontId="3" fillId="3" borderId="0" xfId="3" applyFill="1" applyAlignment="1">
      <alignment horizontal="center"/>
    </xf>
    <xf numFmtId="0" fontId="3" fillId="3" borderId="2" xfId="3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0" fontId="3" fillId="3" borderId="4" xfId="3" applyFill="1" applyBorder="1"/>
    <xf numFmtId="0" fontId="0" fillId="0" borderId="2" xfId="0" applyBorder="1"/>
    <xf numFmtId="0" fontId="0" fillId="0" borderId="0" xfId="2" applyNumberFormat="1" applyFont="1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right" vertical="center"/>
    </xf>
    <xf numFmtId="0" fontId="4" fillId="4" borderId="10" xfId="1" applyFont="1" applyFill="1" applyBorder="1" applyAlignment="1">
      <alignment horizontal="center" wrapText="1"/>
    </xf>
    <xf numFmtId="0" fontId="2" fillId="8" borderId="2" xfId="1" applyFill="1" applyBorder="1" applyAlignment="1">
      <alignment horizontal="center"/>
    </xf>
    <xf numFmtId="0" fontId="2" fillId="8" borderId="11" xfId="1" applyFont="1" applyFill="1" applyBorder="1" applyAlignment="1">
      <alignment horizontal="left"/>
    </xf>
    <xf numFmtId="0" fontId="2" fillId="9" borderId="2" xfId="1" applyFill="1" applyBorder="1" applyAlignment="1">
      <alignment horizontal="center"/>
    </xf>
    <xf numFmtId="0" fontId="2" fillId="9" borderId="14" xfId="1" applyFill="1" applyBorder="1" applyAlignment="1">
      <alignment horizontal="left"/>
    </xf>
    <xf numFmtId="0" fontId="2" fillId="10" borderId="2" xfId="1" applyFill="1" applyBorder="1" applyAlignment="1">
      <alignment horizontal="center"/>
    </xf>
    <xf numFmtId="0" fontId="2" fillId="3" borderId="17" xfId="1" applyFont="1" applyFill="1" applyBorder="1" applyAlignment="1">
      <alignment horizontal="left"/>
    </xf>
    <xf numFmtId="0" fontId="2" fillId="3" borderId="15" xfId="1" applyFill="1" applyBorder="1" applyAlignment="1">
      <alignment horizontal="left"/>
    </xf>
    <xf numFmtId="0" fontId="2" fillId="3" borderId="15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2" fillId="8" borderId="2" xfId="1" applyFill="1" applyBorder="1" applyAlignment="1">
      <alignment horizontal="center" vertical="center"/>
    </xf>
    <xf numFmtId="0" fontId="2" fillId="9" borderId="2" xfId="1" applyFill="1" applyBorder="1" applyAlignment="1">
      <alignment horizontal="center" vertical="center"/>
    </xf>
    <xf numFmtId="0" fontId="2" fillId="10" borderId="2" xfId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2" fillId="8" borderId="13" xfId="1" applyFill="1" applyBorder="1" applyAlignment="1">
      <alignment horizontal="center" wrapText="1"/>
    </xf>
    <xf numFmtId="0" fontId="2" fillId="9" borderId="15" xfId="1" applyFill="1" applyBorder="1" applyAlignment="1">
      <alignment horizontal="center" wrapText="1"/>
    </xf>
    <xf numFmtId="0" fontId="2" fillId="10" borderId="15" xfId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wrapText="1"/>
    </xf>
    <xf numFmtId="0" fontId="2" fillId="3" borderId="15" xfId="1" applyFont="1" applyFill="1" applyBorder="1" applyAlignment="1">
      <alignment horizontal="center" wrapText="1"/>
    </xf>
    <xf numFmtId="0" fontId="2" fillId="3" borderId="15" xfId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5" fillId="13" borderId="9" xfId="3" applyFont="1" applyFill="1" applyBorder="1" applyAlignment="1">
      <alignment horizontal="center" wrapText="1"/>
    </xf>
    <xf numFmtId="0" fontId="5" fillId="14" borderId="9" xfId="3" applyFont="1" applyFill="1" applyBorder="1" applyAlignment="1">
      <alignment horizontal="center" wrapText="1"/>
    </xf>
    <xf numFmtId="0" fontId="3" fillId="6" borderId="8" xfId="3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14" fontId="10" fillId="0" borderId="0" xfId="3" applyNumberFormat="1" applyFont="1"/>
    <xf numFmtId="1" fontId="10" fillId="0" borderId="0" xfId="3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1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0" xfId="0" applyFill="1"/>
    <xf numFmtId="0" fontId="0" fillId="3" borderId="2" xfId="0" applyFill="1" applyBorder="1" applyAlignment="1">
      <alignment horizontal="center" wrapText="1"/>
    </xf>
    <xf numFmtId="0" fontId="0" fillId="3" borderId="4" xfId="0" applyFill="1" applyBorder="1"/>
    <xf numFmtId="0" fontId="5" fillId="13" borderId="21" xfId="3" applyFont="1" applyFill="1" applyBorder="1" applyAlignment="1">
      <alignment horizontal="center" wrapText="1"/>
    </xf>
    <xf numFmtId="1" fontId="0" fillId="0" borderId="2" xfId="0" applyNumberFormat="1" applyBorder="1"/>
    <xf numFmtId="0" fontId="6" fillId="0" borderId="0" xfId="0" applyFont="1"/>
    <xf numFmtId="0" fontId="5" fillId="13" borderId="22" xfId="3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49" fontId="5" fillId="0" borderId="0" xfId="3" applyNumberFormat="1" applyFont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Border="1"/>
    <xf numFmtId="0" fontId="11" fillId="0" borderId="0" xfId="0" applyFont="1"/>
    <xf numFmtId="0" fontId="3" fillId="0" borderId="0" xfId="3" applyFill="1" applyAlignment="1">
      <alignment horizontal="center"/>
    </xf>
    <xf numFmtId="0" fontId="3" fillId="0" borderId="2" xfId="3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1" fillId="15" borderId="0" xfId="0" applyFont="1" applyFill="1" applyBorder="1" applyAlignment="1"/>
    <xf numFmtId="0" fontId="0" fillId="15" borderId="0" xfId="0" applyFill="1"/>
    <xf numFmtId="0" fontId="7" fillId="15" borderId="0" xfId="0" applyFont="1" applyFill="1"/>
    <xf numFmtId="0" fontId="7" fillId="15" borderId="0" xfId="0" applyFont="1" applyFill="1" applyAlignment="1">
      <alignment horizontal="center"/>
    </xf>
    <xf numFmtId="0" fontId="3" fillId="16" borderId="2" xfId="3" applyFill="1" applyBorder="1" applyAlignment="1">
      <alignment horizontal="center" wrapText="1"/>
    </xf>
    <xf numFmtId="0" fontId="3" fillId="16" borderId="4" xfId="3" applyFill="1" applyBorder="1"/>
    <xf numFmtId="0" fontId="0" fillId="16" borderId="4" xfId="0" applyFill="1" applyBorder="1"/>
    <xf numFmtId="0" fontId="0" fillId="16" borderId="2" xfId="0" applyFill="1" applyBorder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/>
    <xf numFmtId="0" fontId="7" fillId="17" borderId="0" xfId="0" applyFont="1" applyFill="1"/>
    <xf numFmtId="0" fontId="0" fillId="0" borderId="0" xfId="0" applyFill="1" applyBorder="1"/>
    <xf numFmtId="0" fontId="0" fillId="0" borderId="4" xfId="0" applyFill="1" applyBorder="1"/>
    <xf numFmtId="0" fontId="3" fillId="3" borderId="0" xfId="3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8" borderId="4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16" borderId="2" xfId="3" applyFill="1" applyBorder="1"/>
    <xf numFmtId="0" fontId="3" fillId="16" borderId="5" xfId="3" applyFill="1" applyBorder="1" applyAlignment="1">
      <alignment horizontal="center" wrapText="1"/>
    </xf>
    <xf numFmtId="0" fontId="3" fillId="16" borderId="12" xfId="3" applyFill="1" applyBorder="1"/>
    <xf numFmtId="0" fontId="3" fillId="0" borderId="18" xfId="3" applyFill="1" applyBorder="1"/>
    <xf numFmtId="0" fontId="3" fillId="16" borderId="5" xfId="3" applyFill="1" applyBorder="1"/>
    <xf numFmtId="0" fontId="0" fillId="18" borderId="2" xfId="0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Border="1"/>
    <xf numFmtId="0" fontId="0" fillId="6" borderId="0" xfId="0" applyFill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0" fillId="0" borderId="0" xfId="0"/>
    <xf numFmtId="0" fontId="0" fillId="20" borderId="0" xfId="0" applyFill="1"/>
    <xf numFmtId="0" fontId="1" fillId="15" borderId="24" xfId="0" applyFont="1" applyFill="1" applyBorder="1" applyAlignment="1"/>
    <xf numFmtId="0" fontId="1" fillId="6" borderId="5" xfId="0" quotePrefix="1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3" fillId="0" borderId="0" xfId="3" applyFill="1" applyBorder="1" applyAlignment="1">
      <alignment horizontal="center"/>
    </xf>
    <xf numFmtId="0" fontId="3" fillId="0" borderId="0" xfId="3" applyFill="1" applyBorder="1" applyAlignment="1">
      <alignment horizontal="center" wrapText="1"/>
    </xf>
    <xf numFmtId="0" fontId="3" fillId="0" borderId="0" xfId="3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16" xfId="0" applyFill="1" applyBorder="1"/>
    <xf numFmtId="1" fontId="0" fillId="0" borderId="19" xfId="0" applyNumberFormat="1" applyBorder="1"/>
    <xf numFmtId="1" fontId="0" fillId="0" borderId="0" xfId="0" applyNumberFormat="1" applyFill="1" applyBorder="1"/>
    <xf numFmtId="0" fontId="0" fillId="3" borderId="0" xfId="0" applyFill="1" applyBorder="1"/>
    <xf numFmtId="0" fontId="0" fillId="2" borderId="0" xfId="0" applyFill="1"/>
    <xf numFmtId="0" fontId="0" fillId="0" borderId="23" xfId="0" applyBorder="1"/>
    <xf numFmtId="0" fontId="13" fillId="0" borderId="1" xfId="0" applyFont="1" applyFill="1" applyBorder="1" applyAlignment="1">
      <alignment horizontal="center"/>
    </xf>
    <xf numFmtId="0" fontId="13" fillId="0" borderId="0" xfId="0" applyFont="1"/>
    <xf numFmtId="0" fontId="0" fillId="21" borderId="0" xfId="2" applyNumberFormat="1" applyFont="1" applyFill="1" applyBorder="1" applyAlignment="1" applyProtection="1">
      <alignment horizontal="left" vertical="center"/>
    </xf>
    <xf numFmtId="0" fontId="0" fillId="22" borderId="0" xfId="0" applyFill="1"/>
    <xf numFmtId="164" fontId="0" fillId="22" borderId="0" xfId="2" applyNumberFormat="1" applyFont="1" applyFill="1" applyBorder="1" applyAlignment="1" applyProtection="1">
      <alignment horizontal="right" vertical="center"/>
    </xf>
    <xf numFmtId="0" fontId="0" fillId="22" borderId="0" xfId="2" applyNumberFormat="1" applyFont="1" applyFill="1" applyBorder="1" applyAlignment="1" applyProtection="1">
      <alignment horizontal="left" vertical="center"/>
    </xf>
    <xf numFmtId="0" fontId="11" fillId="22" borderId="0" xfId="0" applyFont="1" applyFill="1"/>
    <xf numFmtId="0" fontId="15" fillId="0" borderId="0" xfId="0" applyFont="1"/>
    <xf numFmtId="0" fontId="15" fillId="23" borderId="0" xfId="0" applyFont="1" applyFill="1"/>
    <xf numFmtId="0" fontId="15" fillId="0" borderId="25" xfId="0" applyFont="1" applyBorder="1"/>
    <xf numFmtId="0" fontId="16" fillId="26" borderId="0" xfId="0" applyFont="1" applyFill="1" applyAlignment="1">
      <alignment horizontal="center" vertical="center" wrapText="1"/>
    </xf>
    <xf numFmtId="0" fontId="15" fillId="27" borderId="31" xfId="0" applyFont="1" applyFill="1" applyBorder="1"/>
    <xf numFmtId="0" fontId="15" fillId="27" borderId="32" xfId="0" applyFont="1" applyFill="1" applyBorder="1"/>
    <xf numFmtId="0" fontId="15" fillId="27" borderId="0" xfId="0" applyFont="1" applyFill="1" applyBorder="1"/>
    <xf numFmtId="0" fontId="15" fillId="27" borderId="34" xfId="0" applyFont="1" applyFill="1" applyBorder="1"/>
    <xf numFmtId="0" fontId="17" fillId="24" borderId="0" xfId="0" applyFont="1" applyFill="1"/>
    <xf numFmtId="0" fontId="17" fillId="0" borderId="0" xfId="0" applyFont="1"/>
    <xf numFmtId="0" fontId="18" fillId="28" borderId="0" xfId="0" applyFont="1" applyFill="1"/>
    <xf numFmtId="0" fontId="19" fillId="28" borderId="0" xfId="0" applyFont="1" applyFill="1"/>
    <xf numFmtId="0" fontId="20" fillId="28" borderId="0" xfId="0" applyFont="1" applyFill="1"/>
    <xf numFmtId="0" fontId="20" fillId="0" borderId="0" xfId="0" applyFont="1"/>
    <xf numFmtId="0" fontId="21" fillId="28" borderId="0" xfId="0" applyFont="1" applyFill="1"/>
    <xf numFmtId="0" fontId="21" fillId="0" borderId="0" xfId="0" applyFont="1"/>
    <xf numFmtId="0" fontId="22" fillId="0" borderId="0" xfId="0" applyFont="1"/>
    <xf numFmtId="0" fontId="22" fillId="24" borderId="0" xfId="0" applyFont="1" applyFill="1"/>
    <xf numFmtId="0" fontId="23" fillId="12" borderId="29" xfId="0" applyFont="1" applyFill="1" applyBorder="1" applyAlignment="1">
      <alignment horizontal="left" vertical="center" indent="1"/>
    </xf>
    <xf numFmtId="0" fontId="23" fillId="12" borderId="30" xfId="0" applyFont="1" applyFill="1" applyBorder="1" applyAlignment="1">
      <alignment horizontal="center" vertical="center"/>
    </xf>
    <xf numFmtId="0" fontId="23" fillId="25" borderId="28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textRotation="90"/>
    </xf>
    <xf numFmtId="0" fontId="24" fillId="24" borderId="26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0" fillId="24" borderId="0" xfId="0" applyFont="1" applyFill="1" applyAlignment="1"/>
    <xf numFmtId="0" fontId="15" fillId="0" borderId="25" xfId="0" applyFont="1" applyBorder="1" applyAlignment="1">
      <alignment horizontal="center"/>
    </xf>
    <xf numFmtId="0" fontId="15" fillId="2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28" borderId="25" xfId="0" applyFont="1" applyFill="1" applyBorder="1"/>
    <xf numFmtId="0" fontId="15" fillId="0" borderId="33" xfId="0" applyFont="1" applyBorder="1" applyAlignment="1">
      <alignment horizontal="center"/>
    </xf>
    <xf numFmtId="0" fontId="23" fillId="25" borderId="27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/>
    </xf>
    <xf numFmtId="0" fontId="16" fillId="2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20" fillId="24" borderId="0" xfId="0" applyFont="1" applyFill="1"/>
    <xf numFmtId="0" fontId="25" fillId="28" borderId="0" xfId="0" applyFont="1" applyFill="1"/>
    <xf numFmtId="0" fontId="25" fillId="24" borderId="0" xfId="0" applyFont="1" applyFill="1"/>
    <xf numFmtId="0" fontId="25" fillId="0" borderId="0" xfId="0" applyFont="1"/>
    <xf numFmtId="0" fontId="26" fillId="28" borderId="0" xfId="0" applyFont="1" applyFill="1"/>
    <xf numFmtId="0" fontId="27" fillId="28" borderId="0" xfId="0" applyFont="1" applyFill="1"/>
    <xf numFmtId="0" fontId="27" fillId="24" borderId="0" xfId="0" applyFont="1" applyFill="1"/>
    <xf numFmtId="0" fontId="27" fillId="0" borderId="0" xfId="0" applyFont="1"/>
    <xf numFmtId="0" fontId="21" fillId="24" borderId="0" xfId="0" applyFont="1" applyFill="1"/>
    <xf numFmtId="0" fontId="17" fillId="24" borderId="35" xfId="0" applyFont="1" applyFill="1" applyBorder="1"/>
    <xf numFmtId="0" fontId="17" fillId="0" borderId="16" xfId="0" applyFont="1" applyBorder="1"/>
    <xf numFmtId="0" fontId="17" fillId="0" borderId="36" xfId="0" applyFont="1" applyBorder="1"/>
    <xf numFmtId="0" fontId="17" fillId="24" borderId="37" xfId="0" applyFont="1" applyFill="1" applyBorder="1"/>
    <xf numFmtId="0" fontId="17" fillId="0" borderId="0" xfId="0" applyFont="1" applyBorder="1"/>
    <xf numFmtId="0" fontId="17" fillId="0" borderId="38" xfId="0" applyFont="1" applyBorder="1"/>
    <xf numFmtId="0" fontId="17" fillId="24" borderId="7" xfId="0" applyFont="1" applyFill="1" applyBorder="1"/>
    <xf numFmtId="0" fontId="17" fillId="0" borderId="18" xfId="0" applyFont="1" applyBorder="1"/>
    <xf numFmtId="0" fontId="17" fillId="0" borderId="39" xfId="0" applyFont="1" applyBorder="1"/>
    <xf numFmtId="0" fontId="27" fillId="24" borderId="35" xfId="0" applyFont="1" applyFill="1" applyBorder="1"/>
    <xf numFmtId="0" fontId="27" fillId="0" borderId="16" xfId="0" applyFont="1" applyBorder="1"/>
    <xf numFmtId="0" fontId="27" fillId="0" borderId="36" xfId="0" applyFont="1" applyBorder="1"/>
    <xf numFmtId="0" fontId="27" fillId="24" borderId="37" xfId="0" applyFont="1" applyFill="1" applyBorder="1"/>
    <xf numFmtId="0" fontId="27" fillId="0" borderId="0" xfId="0" applyFont="1" applyBorder="1"/>
    <xf numFmtId="0" fontId="27" fillId="0" borderId="38" xfId="0" applyFont="1" applyBorder="1"/>
    <xf numFmtId="0" fontId="27" fillId="24" borderId="7" xfId="0" applyFont="1" applyFill="1" applyBorder="1"/>
    <xf numFmtId="0" fontId="27" fillId="0" borderId="18" xfId="0" applyFont="1" applyBorder="1"/>
    <xf numFmtId="0" fontId="27" fillId="0" borderId="39" xfId="0" applyFont="1" applyBorder="1"/>
    <xf numFmtId="0" fontId="25" fillId="24" borderId="35" xfId="0" applyFont="1" applyFill="1" applyBorder="1"/>
    <xf numFmtId="0" fontId="25" fillId="0" borderId="16" xfId="0" applyFont="1" applyBorder="1"/>
    <xf numFmtId="0" fontId="25" fillId="0" borderId="36" xfId="0" applyFont="1" applyBorder="1"/>
    <xf numFmtId="0" fontId="25" fillId="24" borderId="37" xfId="0" applyFont="1" applyFill="1" applyBorder="1"/>
    <xf numFmtId="0" fontId="25" fillId="0" borderId="0" xfId="0" applyFont="1" applyBorder="1"/>
    <xf numFmtId="0" fontId="25" fillId="0" borderId="38" xfId="0" applyFont="1" applyBorder="1"/>
    <xf numFmtId="0" fontId="25" fillId="24" borderId="7" xfId="0" applyFont="1" applyFill="1" applyBorder="1"/>
    <xf numFmtId="0" fontId="25" fillId="0" borderId="18" xfId="0" applyFont="1" applyBorder="1"/>
    <xf numFmtId="0" fontId="25" fillId="0" borderId="39" xfId="0" applyFont="1" applyBorder="1"/>
    <xf numFmtId="0" fontId="28" fillId="24" borderId="0" xfId="0" applyFont="1" applyFill="1"/>
    <xf numFmtId="0" fontId="21" fillId="0" borderId="0" xfId="0" applyFont="1" applyFill="1"/>
    <xf numFmtId="0" fontId="17" fillId="0" borderId="0" xfId="0" applyFont="1" applyFill="1"/>
    <xf numFmtId="0" fontId="20" fillId="0" borderId="0" xfId="0" applyFont="1" applyFill="1"/>
    <xf numFmtId="0" fontId="17" fillId="23" borderId="0" xfId="0" applyFont="1" applyFill="1"/>
    <xf numFmtId="0" fontId="29" fillId="28" borderId="0" xfId="0" applyFont="1" applyFill="1"/>
    <xf numFmtId="0" fontId="28" fillId="28" borderId="0" xfId="0" applyFont="1" applyFill="1"/>
    <xf numFmtId="0" fontId="28" fillId="0" borderId="0" xfId="0" applyFont="1"/>
    <xf numFmtId="0" fontId="28" fillId="0" borderId="0" xfId="0" applyFont="1" applyFill="1"/>
    <xf numFmtId="0" fontId="28" fillId="23" borderId="0" xfId="0" applyFont="1" applyFill="1"/>
    <xf numFmtId="0" fontId="4" fillId="4" borderId="3" xfId="3" applyFont="1" applyFill="1" applyBorder="1" applyAlignment="1">
      <alignment horizontal="center" wrapText="1"/>
    </xf>
    <xf numFmtId="0" fontId="1" fillId="15" borderId="4" xfId="0" applyFont="1" applyFill="1" applyBorder="1" applyAlignment="1">
      <alignment horizontal="center"/>
    </xf>
    <xf numFmtId="0" fontId="1" fillId="15" borderId="24" xfId="0" applyFont="1" applyFill="1" applyBorder="1" applyAlignment="1">
      <alignment horizontal="center"/>
    </xf>
    <xf numFmtId="0" fontId="12" fillId="15" borderId="24" xfId="0" applyFont="1" applyFill="1" applyBorder="1" applyAlignment="1">
      <alignment horizontal="center"/>
    </xf>
    <xf numFmtId="0" fontId="1" fillId="19" borderId="5" xfId="0" applyFont="1" applyFill="1" applyBorder="1" applyAlignment="1">
      <alignment horizontal="center" wrapText="1"/>
    </xf>
    <xf numFmtId="0" fontId="1" fillId="19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8" fillId="11" borderId="16" xfId="1" applyFont="1" applyFill="1" applyBorder="1" applyAlignment="1">
      <alignment horizontal="left"/>
    </xf>
    <xf numFmtId="0" fontId="8" fillId="11" borderId="0" xfId="1" applyFont="1" applyFill="1" applyBorder="1" applyAlignment="1">
      <alignment horizontal="left"/>
    </xf>
    <xf numFmtId="0" fontId="8" fillId="11" borderId="18" xfId="1" applyFont="1" applyFill="1" applyBorder="1" applyAlignment="1">
      <alignment horizontal="left"/>
    </xf>
    <xf numFmtId="0" fontId="18" fillId="24" borderId="0" xfId="0" applyFont="1" applyFill="1"/>
    <xf numFmtId="0" fontId="0" fillId="29" borderId="2" xfId="0" applyFill="1" applyBorder="1" applyAlignment="1">
      <alignment horizontal="center" wrapText="1"/>
    </xf>
  </cellXfs>
  <cellStyles count="4">
    <cellStyle name="Milliers 2" xfId="2"/>
    <cellStyle name="Normal" xfId="0" builtinId="0"/>
    <cellStyle name="Normal 2" xfId="1"/>
    <cellStyle name="Normal 3" xfId="3"/>
  </cellStyles>
  <dxfs count="172"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  <border>
        <left/>
        <right/>
        <top/>
        <bottom/>
        <vertical/>
        <horizontal/>
      </border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CCCCFF"/>
      <color rgb="FFFF6600"/>
      <color rgb="FFFFFF66"/>
      <color rgb="FF00FF00"/>
      <color rgb="FF9999FF"/>
      <color rgb="FFFFCC66"/>
      <color rgb="FFFF7415"/>
      <color rgb="FF66FF33"/>
      <color rgb="FFF94945"/>
      <color rgb="FFC61B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625929</xdr:colOff>
      <xdr:row>11</xdr:row>
      <xdr:rowOff>122465</xdr:rowOff>
    </xdr:from>
    <xdr:to>
      <xdr:col>11</xdr:col>
      <xdr:colOff>557893</xdr:colOff>
      <xdr:row>13</xdr:row>
      <xdr:rowOff>81643</xdr:rowOff>
    </xdr:to>
    <xdr:sp macro="" textlink="">
      <xdr:nvSpPr>
        <xdr:cNvPr id="2" name="Ellipse 1"/>
        <xdr:cNvSpPr/>
      </xdr:nvSpPr>
      <xdr:spPr>
        <a:xfrm>
          <a:off x="8531679" y="25445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585107</xdr:colOff>
      <xdr:row>22</xdr:row>
      <xdr:rowOff>122465</xdr:rowOff>
    </xdr:from>
    <xdr:to>
      <xdr:col>55</xdr:col>
      <xdr:colOff>517071</xdr:colOff>
      <xdr:row>24</xdr:row>
      <xdr:rowOff>81643</xdr:rowOff>
    </xdr:to>
    <xdr:sp macro="" textlink="">
      <xdr:nvSpPr>
        <xdr:cNvPr id="3" name="Ellipse 2"/>
        <xdr:cNvSpPr/>
      </xdr:nvSpPr>
      <xdr:spPr>
        <a:xfrm>
          <a:off x="39583178" y="46400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16</xdr:row>
      <xdr:rowOff>95250</xdr:rowOff>
    </xdr:from>
    <xdr:to>
      <xdr:col>4</xdr:col>
      <xdr:colOff>47625</xdr:colOff>
      <xdr:row>17</xdr:row>
      <xdr:rowOff>180975</xdr:rowOff>
    </xdr:to>
    <xdr:sp macro="" textlink="">
      <xdr:nvSpPr>
        <xdr:cNvPr id="2" name="Flèche vers le bas 1"/>
        <xdr:cNvSpPr/>
      </xdr:nvSpPr>
      <xdr:spPr>
        <a:xfrm>
          <a:off x="5038725" y="3143250"/>
          <a:ext cx="238125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695325</xdr:colOff>
      <xdr:row>19</xdr:row>
      <xdr:rowOff>133354</xdr:rowOff>
    </xdr:from>
    <xdr:to>
      <xdr:col>3</xdr:col>
      <xdr:colOff>704852</xdr:colOff>
      <xdr:row>21</xdr:row>
      <xdr:rowOff>66675</xdr:rowOff>
    </xdr:to>
    <xdr:cxnSp macro="">
      <xdr:nvCxnSpPr>
        <xdr:cNvPr id="4" name="Connecteur droit avec flèche 3"/>
        <xdr:cNvCxnSpPr/>
      </xdr:nvCxnSpPr>
      <xdr:spPr>
        <a:xfrm flipV="1">
          <a:off x="5162550" y="3752854"/>
          <a:ext cx="9527" cy="31432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20</xdr:row>
      <xdr:rowOff>0</xdr:rowOff>
    </xdr:from>
    <xdr:to>
      <xdr:col>6</xdr:col>
      <xdr:colOff>561977</xdr:colOff>
      <xdr:row>21</xdr:row>
      <xdr:rowOff>123821</xdr:rowOff>
    </xdr:to>
    <xdr:cxnSp macro="">
      <xdr:nvCxnSpPr>
        <xdr:cNvPr id="10" name="Connecteur droit avec flèche 9"/>
        <xdr:cNvCxnSpPr/>
      </xdr:nvCxnSpPr>
      <xdr:spPr>
        <a:xfrm flipV="1">
          <a:off x="7305675" y="3810000"/>
          <a:ext cx="9527" cy="31432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G142"/>
  <sheetViews>
    <sheetView workbookViewId="0">
      <selection activeCell="A2" sqref="A2"/>
    </sheetView>
  </sheetViews>
  <sheetFormatPr baseColWidth="10" defaultRowHeight="14.4"/>
  <cols>
    <col min="1" max="1" width="33.6640625" style="43" customWidth="1"/>
    <col min="2" max="2" width="21" customWidth="1"/>
    <col min="3" max="3" width="30.5546875" customWidth="1"/>
    <col min="4" max="4" width="35" customWidth="1"/>
    <col min="5" max="5" width="43.6640625" customWidth="1"/>
    <col min="7" max="7" width="38" customWidth="1"/>
    <col min="8" max="8" width="18.6640625" customWidth="1"/>
    <col min="9" max="9" width="14.44140625" customWidth="1"/>
  </cols>
  <sheetData>
    <row r="1" spans="1:6" s="110" customFormat="1">
      <c r="A1" s="43" t="s">
        <v>413</v>
      </c>
      <c r="B1" s="111" t="s">
        <v>248</v>
      </c>
      <c r="C1" s="111" t="s">
        <v>212</v>
      </c>
      <c r="D1" s="111" t="s">
        <v>375</v>
      </c>
      <c r="E1" s="110" t="s">
        <v>405</v>
      </c>
    </row>
    <row r="2" spans="1:6">
      <c r="B2" s="15">
        <v>45</v>
      </c>
      <c r="C2" s="14" t="s">
        <v>246</v>
      </c>
      <c r="D2" s="129" t="s">
        <v>8</v>
      </c>
      <c r="F2" s="74"/>
    </row>
    <row r="3" spans="1:6">
      <c r="B3" s="15">
        <v>0</v>
      </c>
      <c r="C3" s="14" t="s">
        <v>246</v>
      </c>
      <c r="D3" s="129" t="s">
        <v>9</v>
      </c>
      <c r="F3" s="74"/>
    </row>
    <row r="4" spans="1:6">
      <c r="B4" s="15">
        <v>0</v>
      </c>
      <c r="C4" s="14" t="s">
        <v>246</v>
      </c>
      <c r="D4" s="129" t="s">
        <v>10</v>
      </c>
      <c r="F4" s="74"/>
    </row>
    <row r="5" spans="1:6">
      <c r="B5" s="15">
        <v>0</v>
      </c>
      <c r="C5" s="14" t="s">
        <v>246</v>
      </c>
      <c r="D5" s="129" t="s">
        <v>11</v>
      </c>
      <c r="F5" s="74"/>
    </row>
    <row r="6" spans="1:6">
      <c r="B6" s="15">
        <v>7</v>
      </c>
      <c r="C6" s="14" t="s">
        <v>246</v>
      </c>
      <c r="D6" s="129" t="s">
        <v>12</v>
      </c>
      <c r="F6" s="74"/>
    </row>
    <row r="7" spans="1:6">
      <c r="B7" s="15">
        <v>10</v>
      </c>
      <c r="C7" s="14" t="s">
        <v>246</v>
      </c>
      <c r="D7" s="129" t="s">
        <v>214</v>
      </c>
      <c r="F7" s="74"/>
    </row>
    <row r="8" spans="1:6">
      <c r="B8" s="15">
        <v>81</v>
      </c>
      <c r="C8" s="14" t="s">
        <v>246</v>
      </c>
      <c r="D8" s="129" t="s">
        <v>13</v>
      </c>
      <c r="F8" s="74"/>
    </row>
    <row r="9" spans="1:6">
      <c r="B9" s="15">
        <v>94</v>
      </c>
      <c r="C9" s="14" t="s">
        <v>246</v>
      </c>
      <c r="D9" s="129" t="s">
        <v>14</v>
      </c>
      <c r="F9" s="74"/>
    </row>
    <row r="10" spans="1:6">
      <c r="B10" s="15">
        <v>629</v>
      </c>
      <c r="C10" s="14" t="s">
        <v>246</v>
      </c>
      <c r="D10" s="129" t="s">
        <v>15</v>
      </c>
      <c r="F10" s="74"/>
    </row>
    <row r="11" spans="1:6">
      <c r="B11" s="15">
        <v>0</v>
      </c>
      <c r="C11" s="14" t="s">
        <v>246</v>
      </c>
      <c r="D11" s="129" t="s">
        <v>16</v>
      </c>
      <c r="F11" s="74"/>
    </row>
    <row r="12" spans="1:6">
      <c r="B12" s="131">
        <v>40</v>
      </c>
      <c r="C12" s="132" t="s">
        <v>246</v>
      </c>
      <c r="D12" s="132" t="s">
        <v>17</v>
      </c>
      <c r="E12" s="130"/>
      <c r="F12" s="133"/>
    </row>
    <row r="13" spans="1:6">
      <c r="B13" s="15">
        <v>0</v>
      </c>
      <c r="C13" s="14" t="s">
        <v>246</v>
      </c>
      <c r="D13" s="129" t="s">
        <v>18</v>
      </c>
      <c r="F13" s="74"/>
    </row>
    <row r="14" spans="1:6">
      <c r="B14" s="15">
        <v>196</v>
      </c>
      <c r="C14" s="14" t="s">
        <v>246</v>
      </c>
      <c r="D14" s="129" t="s">
        <v>19</v>
      </c>
      <c r="F14" s="74"/>
    </row>
    <row r="15" spans="1:6">
      <c r="B15" s="15">
        <v>2981</v>
      </c>
      <c r="C15" s="14" t="s">
        <v>246</v>
      </c>
      <c r="D15" s="129" t="s">
        <v>20</v>
      </c>
      <c r="F15" s="74"/>
    </row>
    <row r="16" spans="1:6">
      <c r="B16" s="15">
        <v>2240</v>
      </c>
      <c r="C16" s="14" t="s">
        <v>246</v>
      </c>
      <c r="D16" s="129" t="s">
        <v>21</v>
      </c>
      <c r="F16" s="74"/>
    </row>
    <row r="17" spans="2:7">
      <c r="B17" s="15">
        <v>2204</v>
      </c>
      <c r="C17" s="14" t="s">
        <v>246</v>
      </c>
      <c r="D17" s="129" t="s">
        <v>339</v>
      </c>
      <c r="F17" s="74"/>
    </row>
    <row r="18" spans="2:7">
      <c r="B18" s="15">
        <v>4109</v>
      </c>
      <c r="C18" s="14" t="s">
        <v>246</v>
      </c>
      <c r="D18" s="129" t="s">
        <v>340</v>
      </c>
      <c r="F18" s="74"/>
    </row>
    <row r="19" spans="2:7">
      <c r="B19" s="15">
        <v>729</v>
      </c>
      <c r="C19" s="14" t="s">
        <v>246</v>
      </c>
      <c r="D19" s="129" t="s">
        <v>341</v>
      </c>
      <c r="F19" s="74"/>
    </row>
    <row r="20" spans="2:7">
      <c r="B20" s="15">
        <v>712</v>
      </c>
      <c r="C20" s="14" t="s">
        <v>246</v>
      </c>
      <c r="D20" s="129" t="s">
        <v>342</v>
      </c>
      <c r="F20" s="74"/>
    </row>
    <row r="21" spans="2:7">
      <c r="B21" s="15">
        <v>768</v>
      </c>
      <c r="C21" s="14" t="s">
        <v>246</v>
      </c>
      <c r="D21" s="129" t="s">
        <v>23</v>
      </c>
      <c r="F21" s="74"/>
    </row>
    <row r="22" spans="2:7">
      <c r="B22" s="15">
        <v>1775</v>
      </c>
      <c r="C22" s="14" t="s">
        <v>246</v>
      </c>
      <c r="D22" s="129" t="s">
        <v>24</v>
      </c>
      <c r="F22" s="74"/>
    </row>
    <row r="23" spans="2:7">
      <c r="B23" s="15">
        <v>0</v>
      </c>
      <c r="C23" s="14" t="s">
        <v>246</v>
      </c>
      <c r="D23" s="129" t="s">
        <v>343</v>
      </c>
      <c r="F23" s="74"/>
    </row>
    <row r="24" spans="2:7">
      <c r="B24" s="15">
        <v>0</v>
      </c>
      <c r="C24" s="14" t="s">
        <v>246</v>
      </c>
      <c r="D24" s="129" t="s">
        <v>25</v>
      </c>
      <c r="F24" s="74"/>
    </row>
    <row r="25" spans="2:7">
      <c r="B25" s="15">
        <v>645</v>
      </c>
      <c r="C25" s="14" t="s">
        <v>246</v>
      </c>
      <c r="D25" s="129" t="s">
        <v>26</v>
      </c>
      <c r="F25" s="74"/>
    </row>
    <row r="26" spans="2:7">
      <c r="B26" s="15">
        <v>10</v>
      </c>
      <c r="C26" s="14" t="s">
        <v>246</v>
      </c>
      <c r="D26" s="129" t="s">
        <v>27</v>
      </c>
      <c r="F26" s="74"/>
    </row>
    <row r="27" spans="2:7">
      <c r="B27" s="15">
        <v>0</v>
      </c>
      <c r="C27" s="14" t="s">
        <v>246</v>
      </c>
      <c r="D27" s="129" t="s">
        <v>197</v>
      </c>
      <c r="F27" s="74"/>
    </row>
    <row r="28" spans="2:7">
      <c r="B28" s="15">
        <v>10</v>
      </c>
      <c r="C28" s="14" t="s">
        <v>246</v>
      </c>
      <c r="D28" s="129" t="s">
        <v>183</v>
      </c>
      <c r="F28" s="74"/>
    </row>
    <row r="29" spans="2:7">
      <c r="B29" s="15">
        <v>25</v>
      </c>
      <c r="C29" s="14" t="s">
        <v>246</v>
      </c>
      <c r="D29" s="129" t="s">
        <v>192</v>
      </c>
      <c r="F29" s="74"/>
    </row>
    <row r="30" spans="2:7">
      <c r="B30" s="131">
        <v>1639</v>
      </c>
      <c r="C30" s="132" t="s">
        <v>246</v>
      </c>
      <c r="D30" s="132" t="s">
        <v>344</v>
      </c>
      <c r="E30" s="130"/>
      <c r="F30" s="133"/>
      <c r="G30" s="110"/>
    </row>
    <row r="31" spans="2:7">
      <c r="B31" s="15">
        <v>2145</v>
      </c>
      <c r="C31" s="14" t="s">
        <v>246</v>
      </c>
      <c r="D31" s="129" t="s">
        <v>28</v>
      </c>
      <c r="F31" s="74"/>
    </row>
    <row r="32" spans="2:7">
      <c r="B32" s="15">
        <v>30</v>
      </c>
      <c r="C32" s="14" t="s">
        <v>246</v>
      </c>
      <c r="D32" s="129" t="s">
        <v>29</v>
      </c>
      <c r="F32" s="74"/>
    </row>
    <row r="33" spans="2:7">
      <c r="B33" s="15">
        <v>19</v>
      </c>
      <c r="C33" s="14" t="s">
        <v>246</v>
      </c>
      <c r="D33" s="129" t="s">
        <v>30</v>
      </c>
      <c r="F33" s="74"/>
    </row>
    <row r="34" spans="2:7">
      <c r="B34" s="15">
        <v>566</v>
      </c>
      <c r="C34" s="14" t="s">
        <v>246</v>
      </c>
      <c r="D34" s="129" t="s">
        <v>345</v>
      </c>
      <c r="F34" s="74"/>
    </row>
    <row r="35" spans="2:7">
      <c r="B35" s="131">
        <v>8</v>
      </c>
      <c r="C35" s="132" t="s">
        <v>246</v>
      </c>
      <c r="D35" s="132" t="s">
        <v>31</v>
      </c>
      <c r="E35" s="130"/>
      <c r="F35" s="133"/>
      <c r="G35" s="110"/>
    </row>
    <row r="36" spans="2:7">
      <c r="B36" s="15">
        <v>10</v>
      </c>
      <c r="C36" s="14" t="s">
        <v>246</v>
      </c>
      <c r="D36" s="129" t="s">
        <v>32</v>
      </c>
      <c r="F36" s="74"/>
    </row>
    <row r="37" spans="2:7">
      <c r="B37" s="15">
        <v>106</v>
      </c>
      <c r="C37" s="14" t="s">
        <v>246</v>
      </c>
      <c r="D37" s="129" t="s">
        <v>211</v>
      </c>
      <c r="F37" s="74"/>
    </row>
    <row r="38" spans="2:7">
      <c r="B38" s="15">
        <v>2</v>
      </c>
      <c r="C38" s="14" t="s">
        <v>246</v>
      </c>
      <c r="D38" s="129" t="s">
        <v>33</v>
      </c>
      <c r="F38" s="74"/>
    </row>
    <row r="39" spans="2:7">
      <c r="B39" s="15">
        <v>1</v>
      </c>
      <c r="C39" s="14" t="s">
        <v>246</v>
      </c>
      <c r="D39" s="129" t="s">
        <v>34</v>
      </c>
      <c r="F39" s="74"/>
    </row>
    <row r="40" spans="2:7">
      <c r="B40" s="15">
        <v>6</v>
      </c>
      <c r="C40" s="14" t="s">
        <v>246</v>
      </c>
      <c r="D40" s="129" t="s">
        <v>35</v>
      </c>
      <c r="F40" s="74"/>
    </row>
    <row r="41" spans="2:7">
      <c r="B41" s="15">
        <v>12</v>
      </c>
      <c r="C41" s="14" t="s">
        <v>246</v>
      </c>
      <c r="D41" s="129" t="s">
        <v>36</v>
      </c>
      <c r="F41" s="74"/>
    </row>
    <row r="42" spans="2:7">
      <c r="B42" s="15">
        <v>0</v>
      </c>
      <c r="C42" s="14" t="s">
        <v>246</v>
      </c>
      <c r="D42" s="129" t="s">
        <v>215</v>
      </c>
      <c r="F42" s="74"/>
    </row>
    <row r="43" spans="2:7">
      <c r="B43" s="15">
        <v>0</v>
      </c>
      <c r="C43" s="14" t="s">
        <v>246</v>
      </c>
      <c r="D43" s="129" t="s">
        <v>37</v>
      </c>
      <c r="F43" s="74"/>
    </row>
    <row r="44" spans="2:7">
      <c r="B44" s="15">
        <v>0</v>
      </c>
      <c r="C44" s="14" t="s">
        <v>246</v>
      </c>
      <c r="D44" s="129" t="s">
        <v>38</v>
      </c>
      <c r="F44" s="74"/>
    </row>
    <row r="45" spans="2:7">
      <c r="B45" s="15">
        <v>4</v>
      </c>
      <c r="C45" s="14" t="s">
        <v>246</v>
      </c>
      <c r="D45" s="129" t="s">
        <v>39</v>
      </c>
      <c r="F45" s="74"/>
    </row>
    <row r="46" spans="2:7">
      <c r="B46" s="15">
        <v>0</v>
      </c>
      <c r="C46" s="14" t="s">
        <v>246</v>
      </c>
      <c r="D46" s="129" t="s">
        <v>40</v>
      </c>
      <c r="F46" s="74"/>
    </row>
    <row r="47" spans="2:7">
      <c r="B47" s="15">
        <v>44</v>
      </c>
      <c r="C47" s="14" t="s">
        <v>246</v>
      </c>
      <c r="D47" s="129" t="s">
        <v>41</v>
      </c>
      <c r="F47" s="74"/>
    </row>
    <row r="48" spans="2:7">
      <c r="B48" s="15">
        <v>137</v>
      </c>
      <c r="C48" s="14" t="s">
        <v>246</v>
      </c>
      <c r="D48" s="129" t="s">
        <v>346</v>
      </c>
      <c r="F48" s="74"/>
    </row>
    <row r="49" spans="2:7">
      <c r="B49" s="15">
        <v>37</v>
      </c>
      <c r="C49" s="14" t="s">
        <v>246</v>
      </c>
      <c r="D49" s="129" t="s">
        <v>347</v>
      </c>
      <c r="F49" s="74"/>
    </row>
    <row r="50" spans="2:7">
      <c r="B50" s="15">
        <v>60</v>
      </c>
      <c r="C50" s="14" t="s">
        <v>246</v>
      </c>
      <c r="D50" s="129" t="s">
        <v>348</v>
      </c>
      <c r="F50" s="74"/>
    </row>
    <row r="51" spans="2:7">
      <c r="B51" s="15">
        <v>575</v>
      </c>
      <c r="C51" s="14" t="s">
        <v>246</v>
      </c>
      <c r="D51" s="129" t="s">
        <v>42</v>
      </c>
      <c r="F51" s="74"/>
    </row>
    <row r="52" spans="2:7">
      <c r="B52" s="15">
        <v>76</v>
      </c>
      <c r="C52" s="14" t="s">
        <v>246</v>
      </c>
      <c r="D52" s="129" t="s">
        <v>43</v>
      </c>
      <c r="F52" s="74"/>
    </row>
    <row r="53" spans="2:7">
      <c r="B53" s="15">
        <v>18</v>
      </c>
      <c r="C53" s="14" t="s">
        <v>246</v>
      </c>
      <c r="D53" s="129" t="s">
        <v>44</v>
      </c>
      <c r="F53" s="74"/>
    </row>
    <row r="54" spans="2:7">
      <c r="B54" s="15">
        <v>13</v>
      </c>
      <c r="C54" s="14" t="s">
        <v>246</v>
      </c>
      <c r="D54" s="129" t="s">
        <v>45</v>
      </c>
      <c r="F54" s="74"/>
    </row>
    <row r="55" spans="2:7">
      <c r="B55" s="15">
        <v>710</v>
      </c>
      <c r="C55" s="14" t="s">
        <v>246</v>
      </c>
      <c r="D55" s="129" t="s">
        <v>349</v>
      </c>
      <c r="F55" s="74"/>
    </row>
    <row r="56" spans="2:7">
      <c r="B56" s="15">
        <v>1</v>
      </c>
      <c r="C56" s="14" t="s">
        <v>246</v>
      </c>
      <c r="D56" s="129" t="s">
        <v>46</v>
      </c>
      <c r="F56" s="74"/>
    </row>
    <row r="57" spans="2:7">
      <c r="B57" s="15">
        <v>0</v>
      </c>
      <c r="C57" s="14" t="s">
        <v>246</v>
      </c>
      <c r="D57" s="129" t="s">
        <v>47</v>
      </c>
      <c r="F57" s="74"/>
    </row>
    <row r="58" spans="2:7">
      <c r="B58" s="15">
        <v>0</v>
      </c>
      <c r="C58" s="14" t="s">
        <v>246</v>
      </c>
      <c r="D58" s="129" t="s">
        <v>48</v>
      </c>
      <c r="F58" s="74"/>
    </row>
    <row r="59" spans="2:7">
      <c r="B59" s="131">
        <v>5</v>
      </c>
      <c r="C59" s="132" t="s">
        <v>246</v>
      </c>
      <c r="D59" s="132" t="s">
        <v>49</v>
      </c>
      <c r="E59" s="130"/>
      <c r="F59" s="133"/>
      <c r="G59" s="110"/>
    </row>
    <row r="60" spans="2:7">
      <c r="B60" s="131">
        <v>28</v>
      </c>
      <c r="C60" s="132" t="s">
        <v>246</v>
      </c>
      <c r="D60" s="132" t="s">
        <v>50</v>
      </c>
      <c r="E60" s="130"/>
      <c r="F60" s="133"/>
      <c r="G60" s="110"/>
    </row>
    <row r="61" spans="2:7">
      <c r="B61" s="15">
        <v>0</v>
      </c>
      <c r="C61" s="14" t="s">
        <v>246</v>
      </c>
      <c r="D61" s="129" t="s">
        <v>51</v>
      </c>
      <c r="F61" s="74"/>
    </row>
    <row r="62" spans="2:7">
      <c r="B62" s="15">
        <v>0</v>
      </c>
      <c r="C62" s="14" t="s">
        <v>246</v>
      </c>
      <c r="D62" s="129" t="s">
        <v>52</v>
      </c>
      <c r="F62" s="74"/>
    </row>
    <row r="63" spans="2:7">
      <c r="B63" s="15">
        <v>154</v>
      </c>
      <c r="C63" s="14" t="s">
        <v>246</v>
      </c>
      <c r="D63" s="129" t="s">
        <v>53</v>
      </c>
      <c r="F63" s="74"/>
    </row>
    <row r="64" spans="2:7">
      <c r="B64" s="15">
        <v>380</v>
      </c>
      <c r="C64" s="14" t="s">
        <v>246</v>
      </c>
      <c r="D64" s="129" t="s">
        <v>54</v>
      </c>
      <c r="F64" s="74"/>
    </row>
    <row r="65" spans="2:7">
      <c r="B65" s="15">
        <v>67</v>
      </c>
      <c r="C65" s="14" t="s">
        <v>246</v>
      </c>
      <c r="D65" s="129" t="s">
        <v>55</v>
      </c>
      <c r="F65" s="74"/>
    </row>
    <row r="66" spans="2:7">
      <c r="B66" s="15">
        <v>11</v>
      </c>
      <c r="C66" s="14" t="s">
        <v>246</v>
      </c>
      <c r="D66" s="129" t="s">
        <v>56</v>
      </c>
      <c r="F66" s="74"/>
    </row>
    <row r="67" spans="2:7">
      <c r="B67" s="15">
        <v>12</v>
      </c>
      <c r="C67" s="14" t="s">
        <v>246</v>
      </c>
      <c r="D67" s="129" t="s">
        <v>57</v>
      </c>
      <c r="F67" s="74"/>
    </row>
    <row r="68" spans="2:7">
      <c r="B68" s="15">
        <v>34</v>
      </c>
      <c r="C68" s="14" t="s">
        <v>246</v>
      </c>
      <c r="D68" s="129" t="s">
        <v>58</v>
      </c>
      <c r="F68" s="74"/>
    </row>
    <row r="69" spans="2:7">
      <c r="B69" s="131">
        <v>62</v>
      </c>
      <c r="C69" s="132" t="s">
        <v>246</v>
      </c>
      <c r="D69" s="132" t="s">
        <v>59</v>
      </c>
      <c r="E69" s="130"/>
      <c r="F69" s="133"/>
      <c r="G69" s="110"/>
    </row>
    <row r="70" spans="2:7">
      <c r="B70" s="15">
        <v>24</v>
      </c>
      <c r="C70" s="14" t="s">
        <v>246</v>
      </c>
      <c r="D70" s="129" t="s">
        <v>60</v>
      </c>
      <c r="F70" s="74"/>
    </row>
    <row r="71" spans="2:7">
      <c r="B71" s="15">
        <v>27</v>
      </c>
      <c r="C71" s="14" t="s">
        <v>246</v>
      </c>
      <c r="D71" s="129" t="s">
        <v>61</v>
      </c>
      <c r="F71" s="74"/>
    </row>
    <row r="72" spans="2:7">
      <c r="B72" s="131">
        <v>24</v>
      </c>
      <c r="C72" s="132" t="s">
        <v>246</v>
      </c>
      <c r="D72" s="132" t="s">
        <v>62</v>
      </c>
      <c r="E72" s="130"/>
      <c r="F72" s="133"/>
      <c r="G72" s="110"/>
    </row>
    <row r="73" spans="2:7">
      <c r="B73" s="131">
        <v>0</v>
      </c>
      <c r="C73" s="132" t="s">
        <v>246</v>
      </c>
      <c r="D73" s="132" t="s">
        <v>63</v>
      </c>
      <c r="E73" s="130"/>
      <c r="F73" s="133"/>
      <c r="G73" s="110"/>
    </row>
    <row r="74" spans="2:7">
      <c r="B74" s="15">
        <v>45</v>
      </c>
      <c r="C74" s="14" t="s">
        <v>246</v>
      </c>
      <c r="D74" s="129" t="s">
        <v>64</v>
      </c>
      <c r="F74" s="74"/>
    </row>
    <row r="75" spans="2:7">
      <c r="B75" s="15">
        <v>46</v>
      </c>
      <c r="C75" s="14" t="s">
        <v>246</v>
      </c>
      <c r="D75" s="129" t="s">
        <v>65</v>
      </c>
      <c r="F75" s="74"/>
    </row>
    <row r="76" spans="2:7">
      <c r="B76" s="15">
        <v>118</v>
      </c>
      <c r="C76" s="14" t="s">
        <v>246</v>
      </c>
      <c r="D76" s="129" t="s">
        <v>66</v>
      </c>
      <c r="F76" s="74"/>
    </row>
    <row r="77" spans="2:7">
      <c r="B77" s="15">
        <v>86</v>
      </c>
      <c r="C77" s="14" t="s">
        <v>246</v>
      </c>
      <c r="D77" s="129" t="s">
        <v>67</v>
      </c>
      <c r="F77" s="74"/>
    </row>
    <row r="78" spans="2:7">
      <c r="B78" s="15">
        <v>8</v>
      </c>
      <c r="C78" s="14" t="s">
        <v>246</v>
      </c>
      <c r="D78" s="129" t="s">
        <v>68</v>
      </c>
      <c r="F78" s="74"/>
    </row>
    <row r="79" spans="2:7">
      <c r="B79" s="15">
        <v>0</v>
      </c>
      <c r="C79" s="14" t="s">
        <v>246</v>
      </c>
      <c r="D79" s="129" t="s">
        <v>69</v>
      </c>
      <c r="F79" s="74"/>
    </row>
    <row r="80" spans="2:7">
      <c r="B80" s="15">
        <v>1</v>
      </c>
      <c r="C80" s="14" t="s">
        <v>246</v>
      </c>
      <c r="D80" s="129" t="s">
        <v>70</v>
      </c>
      <c r="F80" s="74"/>
    </row>
    <row r="81" spans="2:7">
      <c r="B81" s="15">
        <v>0</v>
      </c>
      <c r="C81" s="14" t="s">
        <v>246</v>
      </c>
      <c r="D81" s="129" t="s">
        <v>71</v>
      </c>
      <c r="F81" s="74"/>
    </row>
    <row r="82" spans="2:7">
      <c r="B82" s="15">
        <v>3</v>
      </c>
      <c r="C82" s="14" t="s">
        <v>246</v>
      </c>
      <c r="D82" s="129" t="s">
        <v>72</v>
      </c>
      <c r="F82" s="74"/>
    </row>
    <row r="83" spans="2:7">
      <c r="B83" s="15">
        <v>0</v>
      </c>
      <c r="C83" s="14" t="s">
        <v>246</v>
      </c>
      <c r="D83" s="129" t="s">
        <v>73</v>
      </c>
      <c r="F83" s="74"/>
    </row>
    <row r="84" spans="2:7">
      <c r="B84" s="15">
        <v>0</v>
      </c>
      <c r="C84" s="14" t="s">
        <v>246</v>
      </c>
      <c r="D84" s="129" t="s">
        <v>74</v>
      </c>
      <c r="F84" s="74"/>
    </row>
    <row r="85" spans="2:7">
      <c r="B85" s="15">
        <v>0</v>
      </c>
      <c r="C85" s="14" t="s">
        <v>246</v>
      </c>
      <c r="D85" s="129" t="s">
        <v>75</v>
      </c>
      <c r="F85" s="74"/>
    </row>
    <row r="86" spans="2:7">
      <c r="B86" s="15">
        <v>0</v>
      </c>
      <c r="C86" s="14" t="s">
        <v>246</v>
      </c>
      <c r="D86" s="129" t="s">
        <v>76</v>
      </c>
      <c r="F86" s="74"/>
    </row>
    <row r="87" spans="2:7">
      <c r="B87" s="15">
        <v>37</v>
      </c>
      <c r="C87" s="14" t="s">
        <v>246</v>
      </c>
      <c r="D87" s="129" t="s">
        <v>77</v>
      </c>
      <c r="F87" s="74"/>
    </row>
    <row r="88" spans="2:7">
      <c r="B88" s="131">
        <v>53</v>
      </c>
      <c r="C88" s="132" t="s">
        <v>246</v>
      </c>
      <c r="D88" s="132" t="s">
        <v>78</v>
      </c>
      <c r="E88" s="130"/>
      <c r="F88" s="133"/>
      <c r="G88" s="110"/>
    </row>
    <row r="89" spans="2:7">
      <c r="B89" s="15">
        <v>188</v>
      </c>
      <c r="C89" s="14" t="s">
        <v>246</v>
      </c>
      <c r="D89" s="129" t="s">
        <v>350</v>
      </c>
      <c r="F89" s="74"/>
    </row>
    <row r="90" spans="2:7">
      <c r="B90" s="15">
        <v>560</v>
      </c>
      <c r="C90" s="14" t="s">
        <v>246</v>
      </c>
      <c r="D90" s="129" t="s">
        <v>79</v>
      </c>
      <c r="F90" s="74"/>
    </row>
    <row r="91" spans="2:7">
      <c r="B91" s="15">
        <v>0</v>
      </c>
      <c r="C91" s="14" t="s">
        <v>246</v>
      </c>
      <c r="D91" s="129" t="s">
        <v>80</v>
      </c>
      <c r="F91" s="74"/>
    </row>
    <row r="92" spans="2:7">
      <c r="B92" s="15">
        <v>560</v>
      </c>
      <c r="C92" s="14" t="s">
        <v>246</v>
      </c>
      <c r="D92" s="129" t="s">
        <v>81</v>
      </c>
      <c r="F92" s="74"/>
    </row>
    <row r="93" spans="2:7">
      <c r="B93" s="15">
        <v>176</v>
      </c>
      <c r="C93" s="14" t="s">
        <v>246</v>
      </c>
      <c r="D93" s="129" t="s">
        <v>351</v>
      </c>
      <c r="F93" s="74"/>
    </row>
    <row r="94" spans="2:7">
      <c r="B94" s="15">
        <v>8</v>
      </c>
      <c r="C94" s="14" t="s">
        <v>246</v>
      </c>
      <c r="D94" s="129" t="s">
        <v>82</v>
      </c>
      <c r="F94" s="74"/>
    </row>
    <row r="95" spans="2:7">
      <c r="B95" s="131">
        <v>188</v>
      </c>
      <c r="C95" s="132" t="s">
        <v>246</v>
      </c>
      <c r="D95" s="132" t="s">
        <v>352</v>
      </c>
      <c r="E95" s="130"/>
      <c r="F95" s="133"/>
      <c r="G95" s="110"/>
    </row>
    <row r="96" spans="2:7">
      <c r="B96" s="15">
        <v>82</v>
      </c>
      <c r="C96" s="14" t="s">
        <v>246</v>
      </c>
      <c r="D96" s="129" t="s">
        <v>83</v>
      </c>
      <c r="F96" s="74"/>
    </row>
    <row r="97" spans="1:6">
      <c r="B97" s="15">
        <v>87</v>
      </c>
      <c r="C97" s="14" t="s">
        <v>246</v>
      </c>
      <c r="D97" s="129" t="s">
        <v>84</v>
      </c>
      <c r="F97" s="74"/>
    </row>
    <row r="98" spans="1:6">
      <c r="B98" s="15">
        <v>24</v>
      </c>
      <c r="C98" s="14" t="s">
        <v>246</v>
      </c>
      <c r="D98" s="129" t="s">
        <v>132</v>
      </c>
      <c r="F98" s="74"/>
    </row>
    <row r="99" spans="1:6">
      <c r="B99" s="15">
        <v>80</v>
      </c>
      <c r="C99" s="14" t="s">
        <v>246</v>
      </c>
      <c r="D99" s="129" t="s">
        <v>133</v>
      </c>
      <c r="F99" s="74"/>
    </row>
    <row r="100" spans="1:6">
      <c r="B100" s="15">
        <v>320</v>
      </c>
      <c r="C100" s="14" t="s">
        <v>244</v>
      </c>
      <c r="D100" s="129" t="s">
        <v>138</v>
      </c>
      <c r="F100" s="74"/>
    </row>
    <row r="101" spans="1:6">
      <c r="B101" s="15">
        <v>466</v>
      </c>
      <c r="C101" s="14" t="s">
        <v>244</v>
      </c>
      <c r="D101" s="129" t="s">
        <v>139</v>
      </c>
      <c r="F101" s="74"/>
    </row>
    <row r="102" spans="1:6">
      <c r="B102" s="15">
        <v>781</v>
      </c>
      <c r="C102" s="14" t="s">
        <v>244</v>
      </c>
      <c r="D102" s="129" t="s">
        <v>353</v>
      </c>
      <c r="F102" s="74"/>
    </row>
    <row r="103" spans="1:6">
      <c r="B103" s="15">
        <v>310</v>
      </c>
      <c r="C103" s="14" t="s">
        <v>244</v>
      </c>
      <c r="D103" s="129" t="s">
        <v>141</v>
      </c>
      <c r="F103" s="74"/>
    </row>
    <row r="104" spans="1:6">
      <c r="B104" s="15">
        <v>310</v>
      </c>
      <c r="C104" s="14" t="s">
        <v>244</v>
      </c>
      <c r="D104" s="129" t="s">
        <v>142</v>
      </c>
      <c r="F104" s="74"/>
    </row>
    <row r="105" spans="1:6">
      <c r="B105" s="15">
        <v>7</v>
      </c>
      <c r="C105" s="14" t="s">
        <v>244</v>
      </c>
      <c r="D105" s="129" t="s">
        <v>88</v>
      </c>
      <c r="F105" s="74"/>
    </row>
    <row r="106" spans="1:6">
      <c r="B106" s="15">
        <v>155</v>
      </c>
      <c r="C106" s="14" t="s">
        <v>244</v>
      </c>
      <c r="D106" s="129" t="s">
        <v>152</v>
      </c>
      <c r="F106" s="74"/>
    </row>
    <row r="107" spans="1:6">
      <c r="B107" s="15">
        <v>1</v>
      </c>
      <c r="C107" s="14" t="s">
        <v>244</v>
      </c>
      <c r="D107" s="129" t="s">
        <v>89</v>
      </c>
      <c r="F107" s="74"/>
    </row>
    <row r="108" spans="1:6">
      <c r="B108" s="15">
        <v>80</v>
      </c>
      <c r="C108" s="14" t="s">
        <v>244</v>
      </c>
      <c r="D108" s="129" t="s">
        <v>90</v>
      </c>
      <c r="F108" s="74"/>
    </row>
    <row r="109" spans="1:6">
      <c r="B109" s="15">
        <v>68</v>
      </c>
      <c r="C109" s="14" t="s">
        <v>244</v>
      </c>
      <c r="D109" s="129" t="s">
        <v>91</v>
      </c>
      <c r="F109" s="74"/>
    </row>
    <row r="110" spans="1:6" s="110" customFormat="1">
      <c r="A110" s="43"/>
      <c r="B110" s="15">
        <v>851</v>
      </c>
      <c r="C110" s="14" t="s">
        <v>244</v>
      </c>
      <c r="D110" s="129" t="s">
        <v>354</v>
      </c>
      <c r="F110" s="74"/>
    </row>
    <row r="111" spans="1:6">
      <c r="B111" s="15">
        <v>20</v>
      </c>
      <c r="C111" s="14" t="s">
        <v>244</v>
      </c>
      <c r="D111" s="129" t="s">
        <v>143</v>
      </c>
      <c r="F111" s="74"/>
    </row>
    <row r="112" spans="1:6">
      <c r="B112" s="15">
        <v>80</v>
      </c>
      <c r="C112" s="14" t="s">
        <v>244</v>
      </c>
      <c r="D112" s="129" t="s">
        <v>149</v>
      </c>
      <c r="F112" s="74"/>
    </row>
    <row r="113" spans="1:6">
      <c r="B113" s="15">
        <v>81</v>
      </c>
      <c r="C113" s="14" t="s">
        <v>244</v>
      </c>
      <c r="D113" s="129" t="s">
        <v>92</v>
      </c>
      <c r="F113" s="74"/>
    </row>
    <row r="114" spans="1:6">
      <c r="B114" s="15">
        <v>47</v>
      </c>
      <c r="C114" s="14" t="s">
        <v>244</v>
      </c>
      <c r="D114" s="129" t="s">
        <v>153</v>
      </c>
      <c r="F114" s="74"/>
    </row>
    <row r="115" spans="1:6">
      <c r="B115" s="15">
        <v>32</v>
      </c>
      <c r="C115" s="14" t="s">
        <v>244</v>
      </c>
      <c r="D115" s="129" t="s">
        <v>147</v>
      </c>
      <c r="F115" s="74"/>
    </row>
    <row r="116" spans="1:6">
      <c r="B116" s="15">
        <v>85</v>
      </c>
      <c r="C116" s="14" t="s">
        <v>244</v>
      </c>
      <c r="D116" s="129" t="s">
        <v>151</v>
      </c>
      <c r="F116" s="74"/>
    </row>
    <row r="117" spans="1:6">
      <c r="B117" s="15">
        <v>70</v>
      </c>
      <c r="C117" s="14" t="s">
        <v>244</v>
      </c>
      <c r="D117" s="129" t="s">
        <v>198</v>
      </c>
      <c r="F117" s="74"/>
    </row>
    <row r="118" spans="1:6">
      <c r="B118" s="15">
        <v>200</v>
      </c>
      <c r="C118" s="14" t="s">
        <v>245</v>
      </c>
      <c r="D118" s="129" t="s">
        <v>102</v>
      </c>
      <c r="F118" s="74"/>
    </row>
    <row r="119" spans="1:6">
      <c r="B119" s="15">
        <v>200</v>
      </c>
      <c r="C119" s="14" t="s">
        <v>245</v>
      </c>
      <c r="D119" s="129" t="s">
        <v>103</v>
      </c>
      <c r="F119" s="74"/>
    </row>
    <row r="120" spans="1:6">
      <c r="B120" s="15">
        <v>446</v>
      </c>
      <c r="C120" s="14" t="s">
        <v>245</v>
      </c>
      <c r="D120" s="129" t="s">
        <v>355</v>
      </c>
      <c r="F120" s="74"/>
    </row>
    <row r="121" spans="1:6">
      <c r="B121" s="15">
        <v>152</v>
      </c>
      <c r="C121" s="14" t="s">
        <v>245</v>
      </c>
      <c r="D121" s="129" t="s">
        <v>104</v>
      </c>
      <c r="F121" s="74"/>
    </row>
    <row r="122" spans="1:6">
      <c r="B122" s="15">
        <v>156</v>
      </c>
      <c r="C122" s="14" t="s">
        <v>245</v>
      </c>
      <c r="D122" s="129" t="s">
        <v>105</v>
      </c>
      <c r="F122" s="74"/>
    </row>
    <row r="123" spans="1:6">
      <c r="B123" s="15">
        <v>200</v>
      </c>
      <c r="C123" s="14" t="s">
        <v>245</v>
      </c>
      <c r="D123" s="129" t="s">
        <v>107</v>
      </c>
      <c r="F123" s="74"/>
    </row>
    <row r="124" spans="1:6">
      <c r="B124" s="15">
        <v>240</v>
      </c>
      <c r="C124" s="14" t="s">
        <v>245</v>
      </c>
      <c r="D124" s="129" t="s">
        <v>108</v>
      </c>
      <c r="F124" s="74"/>
    </row>
    <row r="125" spans="1:6">
      <c r="B125" s="15">
        <v>240</v>
      </c>
      <c r="C125" s="14" t="s">
        <v>245</v>
      </c>
      <c r="D125" s="129" t="s">
        <v>109</v>
      </c>
      <c r="F125" s="74"/>
    </row>
    <row r="126" spans="1:6">
      <c r="B126" s="15">
        <v>89</v>
      </c>
      <c r="C126" s="14" t="s">
        <v>245</v>
      </c>
      <c r="D126" s="129" t="s">
        <v>110</v>
      </c>
      <c r="F126" s="74"/>
    </row>
    <row r="127" spans="1:6" s="110" customFormat="1">
      <c r="A127" s="43"/>
      <c r="B127" s="15">
        <v>180</v>
      </c>
      <c r="C127" s="14" t="s">
        <v>245</v>
      </c>
      <c r="D127" s="129" t="s">
        <v>356</v>
      </c>
      <c r="F127" s="74"/>
    </row>
    <row r="128" spans="1:6">
      <c r="B128" s="15">
        <v>0</v>
      </c>
      <c r="C128" s="14" t="s">
        <v>245</v>
      </c>
      <c r="D128" s="129" t="s">
        <v>111</v>
      </c>
      <c r="F128" s="74"/>
    </row>
    <row r="129" spans="2:7">
      <c r="B129" s="15">
        <v>14</v>
      </c>
      <c r="C129" s="14" t="s">
        <v>245</v>
      </c>
      <c r="D129" s="129" t="s">
        <v>199</v>
      </c>
      <c r="F129" s="74"/>
    </row>
    <row r="130" spans="2:7">
      <c r="B130" s="15">
        <v>15</v>
      </c>
      <c r="C130" s="14" t="s">
        <v>245</v>
      </c>
      <c r="D130" s="129" t="s">
        <v>200</v>
      </c>
      <c r="F130" s="74"/>
    </row>
    <row r="131" spans="2:7">
      <c r="B131" s="15">
        <v>14</v>
      </c>
      <c r="C131" s="14" t="s">
        <v>245</v>
      </c>
      <c r="D131" s="129" t="s">
        <v>201</v>
      </c>
      <c r="F131" s="74"/>
    </row>
    <row r="132" spans="2:7">
      <c r="B132" s="15">
        <v>84</v>
      </c>
      <c r="C132" s="14" t="s">
        <v>245</v>
      </c>
      <c r="D132" s="129" t="s">
        <v>121</v>
      </c>
      <c r="F132" s="74"/>
    </row>
    <row r="133" spans="2:7">
      <c r="B133" s="15">
        <v>15</v>
      </c>
      <c r="C133" s="14" t="s">
        <v>245</v>
      </c>
      <c r="D133" s="129" t="s">
        <v>202</v>
      </c>
      <c r="F133" s="74"/>
    </row>
    <row r="134" spans="2:7">
      <c r="B134" s="15">
        <v>9</v>
      </c>
      <c r="C134" s="14" t="s">
        <v>245</v>
      </c>
      <c r="D134" s="129" t="s">
        <v>203</v>
      </c>
      <c r="F134" s="74"/>
    </row>
    <row r="135" spans="2:7">
      <c r="B135" s="15">
        <v>170</v>
      </c>
      <c r="C135" s="14" t="s">
        <v>245</v>
      </c>
      <c r="D135" s="129" t="s">
        <v>112</v>
      </c>
      <c r="F135" s="74"/>
    </row>
    <row r="136" spans="2:7">
      <c r="B136" s="15">
        <v>0</v>
      </c>
      <c r="C136" s="14" t="s">
        <v>245</v>
      </c>
      <c r="D136" s="129" t="s">
        <v>113</v>
      </c>
      <c r="F136" s="74"/>
    </row>
    <row r="137" spans="2:7">
      <c r="B137" s="15">
        <v>8</v>
      </c>
      <c r="C137" s="14" t="s">
        <v>245</v>
      </c>
      <c r="D137" s="129" t="s">
        <v>125</v>
      </c>
      <c r="F137" s="74"/>
    </row>
    <row r="138" spans="2:7">
      <c r="B138" s="15">
        <v>179</v>
      </c>
      <c r="C138" s="14" t="s">
        <v>245</v>
      </c>
      <c r="D138" s="129" t="s">
        <v>114</v>
      </c>
      <c r="F138" s="74"/>
    </row>
    <row r="139" spans="2:7">
      <c r="B139" s="15">
        <v>15</v>
      </c>
      <c r="C139" s="14" t="s">
        <v>245</v>
      </c>
      <c r="D139" s="129" t="s">
        <v>357</v>
      </c>
      <c r="F139" s="74"/>
    </row>
    <row r="140" spans="2:7">
      <c r="B140" s="15">
        <v>180</v>
      </c>
      <c r="C140" s="14" t="s">
        <v>245</v>
      </c>
      <c r="D140" s="129" t="s">
        <v>358</v>
      </c>
      <c r="F140" s="74"/>
    </row>
    <row r="142" spans="2:7">
      <c r="G142" s="1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24"/>
  <sheetViews>
    <sheetView zoomScale="90" zoomScaleNormal="90" workbookViewId="0">
      <selection activeCell="G3" sqref="G3"/>
    </sheetView>
  </sheetViews>
  <sheetFormatPr baseColWidth="10" defaultRowHeight="14.4"/>
  <cols>
    <col min="1" max="1" width="7.5546875" customWidth="1"/>
    <col min="2" max="2" width="13.5546875" customWidth="1"/>
    <col min="3" max="3" width="5" customWidth="1"/>
    <col min="4" max="4" width="6.44140625" customWidth="1"/>
    <col min="5" max="5" width="4.44140625" customWidth="1"/>
    <col min="6" max="6" width="3.5546875" customWidth="1"/>
    <col min="7" max="7" width="39.109375" customWidth="1"/>
    <col min="8" max="8" width="13" customWidth="1"/>
    <col min="10" max="10" width="11.44140625" style="48" customWidth="1"/>
    <col min="14" max="14" width="9.33203125" bestFit="1" customWidth="1"/>
    <col min="15" max="15" width="16.44140625" customWidth="1"/>
  </cols>
  <sheetData>
    <row r="1" spans="1:77" ht="15" thickBot="1">
      <c r="A1" t="s">
        <v>212</v>
      </c>
      <c r="C1" s="72" t="s">
        <v>245</v>
      </c>
    </row>
    <row r="2" spans="1:77" ht="39" customHeight="1" thickBot="1">
      <c r="A2" s="2" t="s">
        <v>115</v>
      </c>
      <c r="B2" s="2" t="s">
        <v>116</v>
      </c>
      <c r="C2" s="2" t="s">
        <v>117</v>
      </c>
      <c r="D2" s="216" t="s">
        <v>249</v>
      </c>
      <c r="E2" s="216" t="s">
        <v>118</v>
      </c>
      <c r="F2" s="216" t="s">
        <v>118</v>
      </c>
      <c r="G2" s="216" t="s">
        <v>118</v>
      </c>
      <c r="H2" s="7" t="s">
        <v>247</v>
      </c>
      <c r="I2" s="44" t="s">
        <v>126</v>
      </c>
      <c r="J2" s="45" t="s">
        <v>155</v>
      </c>
      <c r="K2" s="31" t="s">
        <v>0</v>
      </c>
      <c r="L2" s="1"/>
      <c r="M2" s="55" t="s">
        <v>158</v>
      </c>
      <c r="N2" s="52" t="s">
        <v>157</v>
      </c>
      <c r="O2" s="55" t="s">
        <v>159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>
      <c r="A3" s="57">
        <v>1</v>
      </c>
      <c r="B3" s="58" t="s">
        <v>119</v>
      </c>
      <c r="C3" s="58">
        <v>0</v>
      </c>
      <c r="D3" s="59" t="s">
        <v>250</v>
      </c>
      <c r="E3" s="59"/>
      <c r="F3" s="59"/>
      <c r="G3" s="59"/>
      <c r="H3" s="58" t="s">
        <v>120</v>
      </c>
      <c r="I3" s="8">
        <v>1</v>
      </c>
      <c r="J3" s="46"/>
      <c r="K3" s="70"/>
      <c r="L3" s="1"/>
      <c r="M3" s="53">
        <f ca="1">TODAY()</f>
        <v>42440</v>
      </c>
      <c r="N3" s="54">
        <f ca="1">WEEKNUM(M3)-1</f>
        <v>10</v>
      </c>
      <c r="O3" s="56">
        <f ca="1">WEEKNUM(M3)</f>
        <v>11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7">
        <v>1</v>
      </c>
      <c r="B4" s="63" t="s">
        <v>119</v>
      </c>
      <c r="C4" s="63">
        <v>1</v>
      </c>
      <c r="D4" s="64"/>
      <c r="E4" s="64" t="s">
        <v>251</v>
      </c>
      <c r="F4" s="64"/>
      <c r="G4" s="64"/>
      <c r="H4" s="63" t="s">
        <v>219</v>
      </c>
      <c r="J4" s="47"/>
    </row>
    <row r="5" spans="1:77">
      <c r="A5" s="80"/>
      <c r="B5" s="80"/>
      <c r="C5" s="80"/>
      <c r="D5" s="217" t="s">
        <v>268</v>
      </c>
      <c r="E5" s="217"/>
      <c r="F5" s="217"/>
      <c r="G5" s="217"/>
      <c r="H5" s="217"/>
      <c r="I5" s="80"/>
      <c r="J5" s="95"/>
      <c r="K5" s="80"/>
    </row>
    <row r="6" spans="1:77">
      <c r="A6" s="57">
        <v>1</v>
      </c>
      <c r="B6" s="86" t="s">
        <v>119</v>
      </c>
      <c r="C6" s="86">
        <v>2</v>
      </c>
      <c r="D6" s="85"/>
      <c r="E6" s="85"/>
      <c r="F6" s="85" t="s">
        <v>252</v>
      </c>
      <c r="G6" s="85"/>
      <c r="H6" s="86" t="s">
        <v>220</v>
      </c>
      <c r="J6" s="47"/>
    </row>
    <row r="7" spans="1:77">
      <c r="A7" s="57">
        <v>5</v>
      </c>
      <c r="B7" s="86" t="s">
        <v>221</v>
      </c>
      <c r="C7" s="86">
        <v>3</v>
      </c>
      <c r="D7" s="85"/>
      <c r="E7" s="85"/>
      <c r="F7" s="85"/>
      <c r="G7" s="85" t="s">
        <v>253</v>
      </c>
      <c r="H7" s="86" t="s">
        <v>222</v>
      </c>
      <c r="J7" s="47"/>
    </row>
    <row r="8" spans="1:77">
      <c r="A8" s="57">
        <v>5500</v>
      </c>
      <c r="B8" s="86" t="s">
        <v>221</v>
      </c>
      <c r="C8" s="86">
        <v>3</v>
      </c>
      <c r="D8" s="85"/>
      <c r="E8" s="85"/>
      <c r="F8" s="85"/>
      <c r="G8" s="85" t="s">
        <v>254</v>
      </c>
      <c r="H8" s="86" t="s">
        <v>223</v>
      </c>
      <c r="J8" s="47"/>
    </row>
    <row r="9" spans="1:77">
      <c r="A9" s="57">
        <v>500</v>
      </c>
      <c r="B9" s="86" t="s">
        <v>221</v>
      </c>
      <c r="C9" s="86">
        <v>3</v>
      </c>
      <c r="D9" s="85"/>
      <c r="E9" s="85"/>
      <c r="F9" s="85"/>
      <c r="G9" s="85" t="s">
        <v>259</v>
      </c>
      <c r="H9" s="86" t="s">
        <v>224</v>
      </c>
      <c r="J9" s="47"/>
      <c r="L9" s="43"/>
    </row>
    <row r="10" spans="1:77">
      <c r="A10" s="57">
        <v>250</v>
      </c>
      <c r="B10" s="86" t="s">
        <v>221</v>
      </c>
      <c r="C10" s="86">
        <v>3</v>
      </c>
      <c r="D10" s="85"/>
      <c r="E10" s="85"/>
      <c r="F10" s="85"/>
      <c r="G10" s="85" t="s">
        <v>260</v>
      </c>
      <c r="H10" s="86" t="s">
        <v>225</v>
      </c>
      <c r="J10" s="47"/>
    </row>
    <row r="11" spans="1:77">
      <c r="A11" s="57">
        <v>1</v>
      </c>
      <c r="B11" s="97" t="s">
        <v>119</v>
      </c>
      <c r="C11" s="97">
        <v>3</v>
      </c>
      <c r="D11" s="92"/>
      <c r="E11" s="92"/>
      <c r="F11" s="92"/>
      <c r="G11" s="92" t="s">
        <v>226</v>
      </c>
      <c r="H11" s="97" t="s">
        <v>101</v>
      </c>
      <c r="I11" s="43"/>
      <c r="J11" s="94">
        <f t="shared" ref="J11:J16" si="0">$I$3*A11</f>
        <v>1</v>
      </c>
      <c r="K11">
        <f ca="1">SUMPRODUCT((Stocks!$C$2:$C$2135=RIGHT(CELL("nomfichier",$A$1),LEN(CELL("nomfichier",$A$1))-SEARCH("]",CELL("nomfichier",$A$1))))*(Stocks!$A$2:$A$2135=H11)*(Stocks!$B$2:$B$2135))</f>
        <v>0</v>
      </c>
    </row>
    <row r="12" spans="1:77">
      <c r="A12" s="57">
        <v>2</v>
      </c>
      <c r="B12" s="86" t="s">
        <v>119</v>
      </c>
      <c r="C12" s="86">
        <v>3</v>
      </c>
      <c r="D12" s="85"/>
      <c r="E12" s="85"/>
      <c r="F12" s="85"/>
      <c r="G12" s="85" t="s">
        <v>264</v>
      </c>
      <c r="H12" s="86" t="s">
        <v>227</v>
      </c>
      <c r="J12" s="47">
        <f t="shared" si="0"/>
        <v>2</v>
      </c>
      <c r="K12">
        <f ca="1">SUMPRODUCT((Stocks!$C$2:$C$2135=RIGHT(CELL("nomfichier",$A$1),LEN(CELL("nomfichier",$A$1))-SEARCH("]",CELL("nomfichier",$A$1))))*(Stocks!$A$2:$A$2135=H12)*(Stocks!$B$2:$B$2135))</f>
        <v>0</v>
      </c>
    </row>
    <row r="13" spans="1:77">
      <c r="A13" s="57">
        <v>2</v>
      </c>
      <c r="B13" s="86" t="s">
        <v>119</v>
      </c>
      <c r="C13" s="86">
        <v>3</v>
      </c>
      <c r="D13" s="85"/>
      <c r="E13" s="85"/>
      <c r="F13" s="85"/>
      <c r="G13" s="85" t="s">
        <v>256</v>
      </c>
      <c r="H13" s="86" t="s">
        <v>228</v>
      </c>
      <c r="J13" s="47">
        <f t="shared" si="0"/>
        <v>2</v>
      </c>
      <c r="K13">
        <f ca="1">SUMPRODUCT((Stocks!$C$2:$C$2135=RIGHT(CELL("nomfichier",$A$1),LEN(CELL("nomfichier",$A$1))-SEARCH("]",CELL("nomfichier",$A$1))))*(Stocks!$A$2:$A$2135=H13)*(Stocks!$B$2:$B$2135))</f>
        <v>0</v>
      </c>
    </row>
    <row r="14" spans="1:77">
      <c r="A14" s="57">
        <v>1</v>
      </c>
      <c r="B14" s="86" t="s">
        <v>119</v>
      </c>
      <c r="C14" s="86">
        <v>3</v>
      </c>
      <c r="D14" s="85"/>
      <c r="E14" s="85"/>
      <c r="F14" s="85"/>
      <c r="G14" s="85" t="s">
        <v>257</v>
      </c>
      <c r="H14" s="86" t="s">
        <v>229</v>
      </c>
      <c r="J14" s="47">
        <f t="shared" si="0"/>
        <v>1</v>
      </c>
      <c r="K14">
        <f ca="1">SUMPRODUCT((Stocks!$C$2:$C$2135=RIGHT(CELL("nomfichier",$A$1),LEN(CELL("nomfichier",$A$1))-SEARCH("]",CELL("nomfichier",$A$1))))*(Stocks!$A$2:$A$2135=H14)*(Stocks!$B$2:$B$2135))</f>
        <v>0</v>
      </c>
    </row>
    <row r="15" spans="1:77">
      <c r="A15" s="57">
        <v>1</v>
      </c>
      <c r="B15" s="86" t="s">
        <v>119</v>
      </c>
      <c r="C15" s="86">
        <v>3</v>
      </c>
      <c r="D15" s="85"/>
      <c r="E15" s="85"/>
      <c r="F15" s="85"/>
      <c r="G15" s="85" t="s">
        <v>258</v>
      </c>
      <c r="H15" s="86" t="s">
        <v>230</v>
      </c>
      <c r="J15" s="47">
        <f t="shared" si="0"/>
        <v>1</v>
      </c>
      <c r="K15">
        <f ca="1">SUMPRODUCT((Stocks!$C$2:$C$2135=RIGHT(CELL("nomfichier",$A$1),LEN(CELL("nomfichier",$A$1))-SEARCH("]",CELL("nomfichier",$A$1))))*(Stocks!$A$2:$A$2135=H15)*(Stocks!$B$2:$B$2135))</f>
        <v>0</v>
      </c>
    </row>
    <row r="16" spans="1:77">
      <c r="A16" s="57">
        <v>1</v>
      </c>
      <c r="B16" s="97" t="s">
        <v>119</v>
      </c>
      <c r="C16" s="97">
        <v>3</v>
      </c>
      <c r="D16" s="92"/>
      <c r="E16" s="92"/>
      <c r="F16" s="92"/>
      <c r="G16" s="92" t="s">
        <v>267</v>
      </c>
      <c r="H16" s="97" t="s">
        <v>111</v>
      </c>
      <c r="J16" s="47">
        <f t="shared" si="0"/>
        <v>1</v>
      </c>
      <c r="K16">
        <f ca="1">SUMPRODUCT((Stocks!$C$2:$C$2135=RIGHT(CELL("nomfichier",$A$1),LEN(CELL("nomfichier",$A$1))-SEARCH("]",CELL("nomfichier",$A$1))))*(Stocks!$A$2:$A$2135=H16)*(Stocks!$B$2:$B$2135))</f>
        <v>0</v>
      </c>
    </row>
    <row r="17" spans="1:11">
      <c r="A17" s="80"/>
      <c r="B17" s="80"/>
      <c r="C17" s="80"/>
      <c r="D17" s="80"/>
      <c r="E17" s="80"/>
      <c r="F17" s="80"/>
      <c r="G17" s="88" t="s">
        <v>255</v>
      </c>
      <c r="H17" s="80"/>
      <c r="I17" s="80"/>
      <c r="J17" s="95"/>
      <c r="K17" s="80"/>
    </row>
    <row r="18" spans="1:11">
      <c r="A18" s="57">
        <v>1</v>
      </c>
      <c r="B18" s="63" t="s">
        <v>119</v>
      </c>
      <c r="C18" s="63">
        <v>2</v>
      </c>
      <c r="D18" s="64"/>
      <c r="E18" s="64"/>
      <c r="F18" s="92" t="s">
        <v>261</v>
      </c>
      <c r="G18" s="92"/>
      <c r="H18" s="63" t="s">
        <v>231</v>
      </c>
      <c r="J18" s="47">
        <f t="shared" ref="J18:J24" si="1">$I$3*A18</f>
        <v>1</v>
      </c>
      <c r="K18">
        <f ca="1">SUMPRODUCT((Stocks!$C$2:$C$2135=RIGHT(CELL("nomfichier",$A$1),LEN(CELL("nomfichier",$A$1))-SEARCH("]",CELL("nomfichier",$A$1))))*(Stocks!$A$2:$A$2135=H18)*(Stocks!$B$2:$B$2135))</f>
        <v>0</v>
      </c>
    </row>
    <row r="19" spans="1:11">
      <c r="A19" s="57">
        <v>1</v>
      </c>
      <c r="B19" s="63" t="s">
        <v>119</v>
      </c>
      <c r="C19" s="63">
        <v>2</v>
      </c>
      <c r="D19" s="64"/>
      <c r="E19" s="64"/>
      <c r="F19" s="64" t="s">
        <v>106</v>
      </c>
      <c r="G19" s="64"/>
      <c r="H19" s="63" t="s">
        <v>105</v>
      </c>
      <c r="J19" s="47">
        <f t="shared" si="1"/>
        <v>1</v>
      </c>
      <c r="K19">
        <f ca="1">SUMPRODUCT((Stocks!$C$2:$C$2135=RIGHT(CELL("nomfichier",$A$1),LEN(CELL("nomfichier",$A$1))-SEARCH("]",CELL("nomfichier",$A$1))))*(Stocks!$A$2:$A$2135=H19)*(Stocks!$B$2:$B$2135))</f>
        <v>0</v>
      </c>
    </row>
    <row r="20" spans="1:11">
      <c r="A20" s="57">
        <v>1</v>
      </c>
      <c r="B20" s="63" t="s">
        <v>119</v>
      </c>
      <c r="C20" s="63">
        <v>2</v>
      </c>
      <c r="D20" s="64"/>
      <c r="E20" s="64"/>
      <c r="F20" s="64" t="s">
        <v>262</v>
      </c>
      <c r="G20" s="64"/>
      <c r="H20" s="63" t="s">
        <v>110</v>
      </c>
      <c r="J20" s="47">
        <f t="shared" si="1"/>
        <v>1</v>
      </c>
      <c r="K20">
        <f ca="1">SUMPRODUCT((Stocks!$C$2:$C$2135=RIGHT(CELL("nomfichier",$A$1),LEN(CELL("nomfichier",$A$1))-SEARCH("]",CELL("nomfichier",$A$1))))*(Stocks!$A$2:$A$2135=H20)*(Stocks!$B$2:$B$2135))</f>
        <v>0</v>
      </c>
    </row>
    <row r="21" spans="1:11">
      <c r="A21" s="57">
        <v>1</v>
      </c>
      <c r="B21" s="63" t="s">
        <v>119</v>
      </c>
      <c r="C21" s="63">
        <v>1</v>
      </c>
      <c r="D21" s="64"/>
      <c r="E21" s="64" t="s">
        <v>263</v>
      </c>
      <c r="F21" s="64"/>
      <c r="G21" s="64"/>
      <c r="H21" s="63" t="s">
        <v>121</v>
      </c>
      <c r="J21" s="47">
        <f t="shared" si="1"/>
        <v>1</v>
      </c>
      <c r="K21">
        <f ca="1">SUMPRODUCT((Stocks!$C$2:$C$2135=RIGHT(CELL("nomfichier",$A$1),LEN(CELL("nomfichier",$A$1))-SEARCH("]",CELL("nomfichier",$A$1))))*(Stocks!$A$2:$A$2135=H21)*(Stocks!$B$2:$B$2135))</f>
        <v>0</v>
      </c>
    </row>
    <row r="22" spans="1:11">
      <c r="A22" s="57">
        <v>1</v>
      </c>
      <c r="B22" s="63" t="s">
        <v>119</v>
      </c>
      <c r="C22" s="63">
        <v>2</v>
      </c>
      <c r="D22" s="64"/>
      <c r="E22" s="64"/>
      <c r="F22" s="92" t="s">
        <v>122</v>
      </c>
      <c r="G22" s="92"/>
      <c r="H22" s="63" t="s">
        <v>123</v>
      </c>
      <c r="J22" s="47">
        <f t="shared" si="1"/>
        <v>1</v>
      </c>
      <c r="K22">
        <f ca="1">SUMPRODUCT((Stocks!$C$2:$C$2135=RIGHT(CELL("nomfichier",$A$1),LEN(CELL("nomfichier",$A$1))-SEARCH("]",CELL("nomfichier",$A$1))))*(Stocks!$A$2:$A$2135=H22)*(Stocks!$B$2:$B$2135))</f>
        <v>0</v>
      </c>
    </row>
    <row r="23" spans="1:11">
      <c r="A23" s="57">
        <v>1</v>
      </c>
      <c r="B23" s="63" t="s">
        <v>119</v>
      </c>
      <c r="C23" s="63">
        <v>1</v>
      </c>
      <c r="D23" s="64"/>
      <c r="E23" s="64" t="s">
        <v>271</v>
      </c>
      <c r="F23" s="64"/>
      <c r="G23" s="64"/>
      <c r="H23" s="63" t="s">
        <v>112</v>
      </c>
      <c r="J23" s="47">
        <f t="shared" si="1"/>
        <v>1</v>
      </c>
      <c r="K23">
        <f ca="1">SUMPRODUCT((Stocks!$C$2:$C$2135=RIGHT(CELL("nomfichier",$A$1),LEN(CELL("nomfichier",$A$1))-SEARCH("]",CELL("nomfichier",$A$1))))*(Stocks!$A$2:$A$2135=H23)*(Stocks!$B$2:$B$2135))</f>
        <v>0</v>
      </c>
    </row>
    <row r="24" spans="1:11">
      <c r="A24" s="57">
        <v>1</v>
      </c>
      <c r="B24" s="63" t="s">
        <v>119</v>
      </c>
      <c r="C24" s="63">
        <v>1</v>
      </c>
      <c r="D24" s="92"/>
      <c r="E24" s="92" t="s">
        <v>5</v>
      </c>
      <c r="F24" s="92"/>
      <c r="G24" s="92"/>
      <c r="H24" s="97" t="s">
        <v>124</v>
      </c>
      <c r="J24" s="47">
        <f t="shared" si="1"/>
        <v>1</v>
      </c>
      <c r="K24">
        <f ca="1">SUMPRODUCT((Stocks!$C$2:$C$2135=RIGHT(CELL("nomfichier",$A$1),LEN(CELL("nomfichier",$A$1))-SEARCH("]",CELL("nomfichier",$A$1))))*(Stocks!$A$2:$A$2135=H24)*(Stocks!$B$2:$B$2135))</f>
        <v>0</v>
      </c>
    </row>
  </sheetData>
  <mergeCells count="2">
    <mergeCell ref="D2:G2"/>
    <mergeCell ref="D5:H5"/>
  </mergeCells>
  <conditionalFormatting sqref="K11">
    <cfRule type="cellIs" dxfId="171" priority="33" operator="greaterThanOrEqual">
      <formula>J11</formula>
    </cfRule>
    <cfRule type="cellIs" dxfId="170" priority="34" operator="lessThan">
      <formula>J11</formula>
    </cfRule>
  </conditionalFormatting>
  <conditionalFormatting sqref="K12">
    <cfRule type="cellIs" dxfId="169" priority="31" operator="greaterThanOrEqual">
      <formula>J12</formula>
    </cfRule>
    <cfRule type="cellIs" dxfId="168" priority="32" operator="lessThan">
      <formula>J12</formula>
    </cfRule>
  </conditionalFormatting>
  <conditionalFormatting sqref="K13">
    <cfRule type="cellIs" dxfId="167" priority="29" operator="greaterThanOrEqual">
      <formula>J13</formula>
    </cfRule>
    <cfRule type="cellIs" dxfId="166" priority="30" operator="lessThan">
      <formula>J13</formula>
    </cfRule>
  </conditionalFormatting>
  <conditionalFormatting sqref="K14">
    <cfRule type="cellIs" dxfId="165" priority="27" operator="greaterThanOrEqual">
      <formula>J14</formula>
    </cfRule>
    <cfRule type="cellIs" dxfId="164" priority="28" operator="lessThan">
      <formula>J14</formula>
    </cfRule>
  </conditionalFormatting>
  <conditionalFormatting sqref="K15">
    <cfRule type="cellIs" dxfId="163" priority="25" operator="greaterThanOrEqual">
      <formula>J15</formula>
    </cfRule>
    <cfRule type="cellIs" dxfId="162" priority="26" operator="lessThan">
      <formula>J15</formula>
    </cfRule>
  </conditionalFormatting>
  <conditionalFormatting sqref="K16">
    <cfRule type="cellIs" dxfId="161" priority="23" operator="greaterThanOrEqual">
      <formula>J16</formula>
    </cfRule>
    <cfRule type="cellIs" dxfId="160" priority="24" operator="lessThan">
      <formula>J16</formula>
    </cfRule>
  </conditionalFormatting>
  <conditionalFormatting sqref="K18">
    <cfRule type="cellIs" dxfId="159" priority="21" operator="greaterThanOrEqual">
      <formula>J18</formula>
    </cfRule>
    <cfRule type="cellIs" dxfId="158" priority="22" operator="lessThan">
      <formula>J18</formula>
    </cfRule>
  </conditionalFormatting>
  <conditionalFormatting sqref="K19">
    <cfRule type="cellIs" dxfId="157" priority="19" operator="greaterThanOrEqual">
      <formula>J19</formula>
    </cfRule>
    <cfRule type="cellIs" dxfId="156" priority="20" operator="lessThan">
      <formula>J19</formula>
    </cfRule>
  </conditionalFormatting>
  <conditionalFormatting sqref="K20">
    <cfRule type="cellIs" dxfId="155" priority="17" operator="greaterThanOrEqual">
      <formula>J20</formula>
    </cfRule>
    <cfRule type="cellIs" dxfId="154" priority="18" operator="lessThan">
      <formula>J20</formula>
    </cfRule>
  </conditionalFormatting>
  <conditionalFormatting sqref="K22">
    <cfRule type="cellIs" dxfId="153" priority="15" operator="greaterThanOrEqual">
      <formula>J22</formula>
    </cfRule>
    <cfRule type="cellIs" dxfId="152" priority="16" operator="lessThan">
      <formula>J22</formula>
    </cfRule>
  </conditionalFormatting>
  <conditionalFormatting sqref="K21">
    <cfRule type="cellIs" dxfId="151" priority="13" operator="greaterThanOrEqual">
      <formula>J21</formula>
    </cfRule>
    <cfRule type="cellIs" dxfId="150" priority="14" operator="lessThan">
      <formula>J21</formula>
    </cfRule>
  </conditionalFormatting>
  <conditionalFormatting sqref="K23">
    <cfRule type="cellIs" dxfId="149" priority="11" operator="greaterThanOrEqual">
      <formula>J23</formula>
    </cfRule>
    <cfRule type="cellIs" dxfId="148" priority="12" operator="lessThan">
      <formula>J23</formula>
    </cfRule>
  </conditionalFormatting>
  <conditionalFormatting sqref="K24">
    <cfRule type="cellIs" dxfId="147" priority="9" operator="greaterThanOrEqual">
      <formula>J24</formula>
    </cfRule>
    <cfRule type="cellIs" dxfId="146" priority="10" operator="lessThan">
      <formula>J24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54"/>
  <sheetViews>
    <sheetView topLeftCell="V1" zoomScale="70" zoomScaleNormal="70" workbookViewId="0">
      <selection activeCell="AF16" sqref="AF16"/>
    </sheetView>
  </sheetViews>
  <sheetFormatPr baseColWidth="10" defaultRowHeight="14.4"/>
  <cols>
    <col min="2" max="2" width="20.33203125" customWidth="1"/>
    <col min="3" max="3" width="4.6640625" bestFit="1" customWidth="1"/>
    <col min="4" max="4" width="10" customWidth="1"/>
    <col min="5" max="5" width="9.109375" customWidth="1"/>
    <col min="6" max="6" width="5.44140625" customWidth="1"/>
    <col min="7" max="7" width="43.5546875" bestFit="1" customWidth="1"/>
    <col min="8" max="8" width="13.88671875" customWidth="1"/>
    <col min="10" max="10" width="11.44140625" style="48"/>
    <col min="12" max="12" width="12.6640625" customWidth="1"/>
    <col min="15" max="15" width="13.88671875" customWidth="1"/>
    <col min="17" max="17" width="4.6640625" customWidth="1"/>
    <col min="18" max="18" width="4.6640625" bestFit="1" customWidth="1"/>
    <col min="19" max="19" width="5.44140625" customWidth="1"/>
    <col min="20" max="24" width="4.6640625" bestFit="1" customWidth="1"/>
    <col min="25" max="25" width="17.33203125" bestFit="1" customWidth="1"/>
    <col min="26" max="26" width="4.6640625" bestFit="1" customWidth="1"/>
    <col min="32" max="32" width="30.33203125" customWidth="1"/>
    <col min="33" max="33" width="12.5546875" customWidth="1"/>
    <col min="39" max="39" width="5.44140625" customWidth="1"/>
    <col min="40" max="40" width="5" bestFit="1" customWidth="1"/>
    <col min="41" max="41" width="6.44140625" customWidth="1"/>
    <col min="42" max="45" width="5" bestFit="1" customWidth="1"/>
    <col min="46" max="46" width="16.6640625" style="110" customWidth="1"/>
    <col min="47" max="48" width="11.5546875" style="110"/>
    <col min="49" max="49" width="16.33203125" style="110" customWidth="1"/>
    <col min="50" max="50" width="16.109375" style="110" customWidth="1"/>
    <col min="51" max="51" width="31.5546875" style="110" customWidth="1"/>
    <col min="52" max="52" width="12.44140625" style="110" customWidth="1"/>
    <col min="57" max="57" width="12.6640625" customWidth="1"/>
  </cols>
  <sheetData>
    <row r="1" spans="1:55" ht="15" thickBot="1">
      <c r="A1" t="s">
        <v>212</v>
      </c>
      <c r="B1" s="72" t="s">
        <v>277</v>
      </c>
      <c r="Q1" t="s">
        <v>212</v>
      </c>
      <c r="S1" s="72" t="s">
        <v>278</v>
      </c>
      <c r="AM1" t="s">
        <v>212</v>
      </c>
      <c r="AO1" s="72" t="s">
        <v>292</v>
      </c>
    </row>
    <row r="2" spans="1:55" ht="39.75" customHeight="1" thickBot="1">
      <c r="A2" s="11" t="s">
        <v>115</v>
      </c>
      <c r="B2" s="11" t="s">
        <v>116</v>
      </c>
      <c r="C2" s="11" t="s">
        <v>117</v>
      </c>
      <c r="D2" s="216" t="s">
        <v>249</v>
      </c>
      <c r="E2" s="216" t="s">
        <v>118</v>
      </c>
      <c r="F2" s="216" t="s">
        <v>118</v>
      </c>
      <c r="G2" s="216" t="s">
        <v>118</v>
      </c>
      <c r="H2" s="11" t="s">
        <v>247</v>
      </c>
      <c r="I2" s="44" t="s">
        <v>126</v>
      </c>
      <c r="J2" s="45" t="s">
        <v>155</v>
      </c>
      <c r="K2" s="31" t="s">
        <v>0</v>
      </c>
      <c r="M2" s="51" t="s">
        <v>156</v>
      </c>
      <c r="N2" s="52" t="s">
        <v>157</v>
      </c>
      <c r="O2" s="55" t="s">
        <v>159</v>
      </c>
      <c r="Q2" s="71" t="s">
        <v>115</v>
      </c>
      <c r="R2" s="71" t="s">
        <v>115</v>
      </c>
      <c r="S2" s="71" t="s">
        <v>115</v>
      </c>
      <c r="T2" s="71" t="s">
        <v>115</v>
      </c>
      <c r="U2" s="71" t="s">
        <v>115</v>
      </c>
      <c r="V2" s="71" t="s">
        <v>115</v>
      </c>
      <c r="W2" s="71" t="s">
        <v>115</v>
      </c>
      <c r="X2" s="71" t="s">
        <v>115</v>
      </c>
      <c r="Y2" s="71" t="s">
        <v>116</v>
      </c>
      <c r="Z2" s="71" t="s">
        <v>117</v>
      </c>
      <c r="AA2" s="222" t="s">
        <v>322</v>
      </c>
      <c r="AB2" s="222" t="s">
        <v>118</v>
      </c>
      <c r="AC2" s="222" t="s">
        <v>118</v>
      </c>
      <c r="AD2" s="222" t="s">
        <v>118</v>
      </c>
      <c r="AE2" s="222" t="s">
        <v>118</v>
      </c>
      <c r="AF2" s="222" t="s">
        <v>118</v>
      </c>
      <c r="AG2" s="71" t="s">
        <v>247</v>
      </c>
      <c r="AH2" s="65" t="s">
        <v>126</v>
      </c>
      <c r="AI2" s="45" t="s">
        <v>155</v>
      </c>
      <c r="AJ2" s="31" t="s">
        <v>0</v>
      </c>
      <c r="AM2" s="71" t="s">
        <v>115</v>
      </c>
      <c r="AN2" s="71" t="s">
        <v>115</v>
      </c>
      <c r="AO2" s="71" t="s">
        <v>115</v>
      </c>
      <c r="AP2" s="71" t="s">
        <v>115</v>
      </c>
      <c r="AQ2" s="71" t="s">
        <v>115</v>
      </c>
      <c r="AR2" s="71" t="s">
        <v>115</v>
      </c>
      <c r="AS2" s="71" t="s">
        <v>115</v>
      </c>
      <c r="AT2" s="169" t="s">
        <v>116</v>
      </c>
      <c r="AU2" s="169" t="s">
        <v>117</v>
      </c>
      <c r="AV2" s="169" t="s">
        <v>322</v>
      </c>
      <c r="AW2" s="169" t="s">
        <v>118</v>
      </c>
      <c r="AX2" s="169" t="s">
        <v>118</v>
      </c>
      <c r="AY2" s="169" t="s">
        <v>118</v>
      </c>
      <c r="AZ2" s="169" t="s">
        <v>247</v>
      </c>
      <c r="BA2" s="68" t="s">
        <v>126</v>
      </c>
      <c r="BB2" s="45" t="s">
        <v>155</v>
      </c>
      <c r="BC2" s="31" t="s">
        <v>0</v>
      </c>
    </row>
    <row r="3" spans="1:55">
      <c r="A3" s="4">
        <v>1</v>
      </c>
      <c r="B3" s="5" t="s">
        <v>119</v>
      </c>
      <c r="C3" s="5">
        <v>0</v>
      </c>
      <c r="D3" s="6" t="s">
        <v>294</v>
      </c>
      <c r="E3" s="6"/>
      <c r="F3" s="6"/>
      <c r="G3" s="6"/>
      <c r="H3" s="5" t="s">
        <v>127</v>
      </c>
      <c r="I3" s="113">
        <v>40</v>
      </c>
      <c r="J3" s="49"/>
      <c r="M3" s="53">
        <f ca="1">TODAY()</f>
        <v>42440</v>
      </c>
      <c r="N3" s="54">
        <f ca="1">WEEKNUM(M3)-1</f>
        <v>10</v>
      </c>
      <c r="O3" s="56" t="s">
        <v>216</v>
      </c>
      <c r="Q3" s="57">
        <v>1</v>
      </c>
      <c r="R3" s="57"/>
      <c r="S3" s="57"/>
      <c r="T3" s="57"/>
      <c r="U3" s="57"/>
      <c r="V3" s="57"/>
      <c r="W3" s="57"/>
      <c r="X3" s="57"/>
      <c r="Y3" s="58" t="s">
        <v>119</v>
      </c>
      <c r="Z3" s="58">
        <v>0</v>
      </c>
      <c r="AA3" s="59" t="s">
        <v>279</v>
      </c>
      <c r="AB3" s="59"/>
      <c r="AC3" s="59"/>
      <c r="AD3" s="59"/>
      <c r="AE3" s="59"/>
      <c r="AF3" s="59"/>
      <c r="AG3" s="58" t="s">
        <v>160</v>
      </c>
      <c r="AH3" s="30"/>
      <c r="AM3" s="57">
        <v>1</v>
      </c>
      <c r="AN3" s="57"/>
      <c r="AO3" s="57"/>
      <c r="AP3" s="57"/>
      <c r="AQ3" s="57"/>
      <c r="AR3" s="57"/>
      <c r="AS3" s="57"/>
      <c r="AT3" s="58" t="s">
        <v>119</v>
      </c>
      <c r="AU3" s="58">
        <v>0</v>
      </c>
      <c r="AV3" s="59" t="s">
        <v>295</v>
      </c>
      <c r="AW3" s="59"/>
      <c r="AX3" s="59"/>
      <c r="AY3" s="59"/>
      <c r="AZ3" s="58" t="s">
        <v>184</v>
      </c>
      <c r="BA3" s="69">
        <v>7</v>
      </c>
    </row>
    <row r="4" spans="1:55">
      <c r="A4" s="57">
        <v>1</v>
      </c>
      <c r="B4" s="63" t="s">
        <v>119</v>
      </c>
      <c r="C4" s="63">
        <v>1</v>
      </c>
      <c r="D4" s="64"/>
      <c r="E4" s="64" t="s">
        <v>293</v>
      </c>
      <c r="F4" s="64"/>
      <c r="G4" s="64"/>
      <c r="H4" s="63" t="s">
        <v>232</v>
      </c>
      <c r="J4" s="98"/>
      <c r="K4" s="43"/>
      <c r="Q4" s="57"/>
      <c r="R4" s="60">
        <v>1</v>
      </c>
      <c r="S4" s="60"/>
      <c r="T4" s="60"/>
      <c r="U4" s="60"/>
      <c r="V4" s="60"/>
      <c r="W4" s="60"/>
      <c r="X4" s="60"/>
      <c r="Y4" s="61" t="s">
        <v>119</v>
      </c>
      <c r="Z4" s="61">
        <v>0</v>
      </c>
      <c r="AA4" s="62" t="s">
        <v>280</v>
      </c>
      <c r="AB4" s="62"/>
      <c r="AC4" s="62"/>
      <c r="AD4" s="62"/>
      <c r="AE4" s="62"/>
      <c r="AF4" s="62"/>
      <c r="AG4" s="61" t="s">
        <v>161</v>
      </c>
      <c r="AH4" s="30"/>
      <c r="AM4" s="57"/>
      <c r="AN4" s="60">
        <v>1</v>
      </c>
      <c r="AO4" s="60"/>
      <c r="AP4" s="60"/>
      <c r="AQ4" s="60"/>
      <c r="AR4" s="60"/>
      <c r="AS4" s="60"/>
      <c r="AT4" s="61" t="s">
        <v>119</v>
      </c>
      <c r="AU4" s="61">
        <v>0</v>
      </c>
      <c r="AV4" s="62" t="s">
        <v>296</v>
      </c>
      <c r="AW4" s="62"/>
      <c r="AX4" s="62"/>
      <c r="AY4" s="62"/>
      <c r="AZ4" s="61" t="s">
        <v>185</v>
      </c>
      <c r="BA4" s="69">
        <v>1</v>
      </c>
    </row>
    <row r="5" spans="1:55">
      <c r="A5" s="80"/>
      <c r="B5" s="112"/>
      <c r="C5" s="218" t="s">
        <v>269</v>
      </c>
      <c r="D5" s="218"/>
      <c r="E5" s="218"/>
      <c r="F5" s="218"/>
      <c r="G5" s="218"/>
      <c r="H5" s="218"/>
      <c r="I5" s="80"/>
      <c r="J5" s="95"/>
      <c r="K5" s="80"/>
      <c r="L5" s="110"/>
      <c r="M5" s="110"/>
      <c r="Q5" s="57"/>
      <c r="R5" s="60"/>
      <c r="S5" s="57">
        <v>1</v>
      </c>
      <c r="T5" s="57"/>
      <c r="U5" s="57"/>
      <c r="V5" s="57"/>
      <c r="W5" s="57"/>
      <c r="X5" s="57"/>
      <c r="Y5" s="58" t="s">
        <v>119</v>
      </c>
      <c r="Z5" s="58">
        <v>0</v>
      </c>
      <c r="AA5" s="59" t="s">
        <v>281</v>
      </c>
      <c r="AB5" s="59"/>
      <c r="AC5" s="59"/>
      <c r="AD5" s="59"/>
      <c r="AE5" s="59"/>
      <c r="AF5" s="59"/>
      <c r="AG5" s="58" t="s">
        <v>162</v>
      </c>
      <c r="AH5" s="30">
        <v>2</v>
      </c>
      <c r="AM5" s="57"/>
      <c r="AN5" s="60"/>
      <c r="AO5" s="57">
        <v>1</v>
      </c>
      <c r="AP5" s="57"/>
      <c r="AQ5" s="57"/>
      <c r="AR5" s="57"/>
      <c r="AS5" s="57"/>
      <c r="AT5" s="58" t="s">
        <v>119</v>
      </c>
      <c r="AU5" s="58">
        <v>0</v>
      </c>
      <c r="AV5" s="59" t="s">
        <v>297</v>
      </c>
      <c r="AW5" s="59"/>
      <c r="AX5" s="59"/>
      <c r="AY5" s="59"/>
      <c r="AZ5" s="58" t="s">
        <v>204</v>
      </c>
      <c r="BA5" s="69">
        <v>11</v>
      </c>
    </row>
    <row r="6" spans="1:55">
      <c r="A6" s="57">
        <v>1</v>
      </c>
      <c r="B6" s="86" t="s">
        <v>119</v>
      </c>
      <c r="C6" s="86">
        <v>2</v>
      </c>
      <c r="D6" s="85"/>
      <c r="E6" s="85"/>
      <c r="F6" s="85" t="s">
        <v>266</v>
      </c>
      <c r="G6" s="85"/>
      <c r="H6" s="86" t="s">
        <v>234</v>
      </c>
      <c r="I6" s="110"/>
      <c r="K6" s="110"/>
      <c r="L6" s="110"/>
      <c r="M6" s="110"/>
      <c r="Q6" s="57"/>
      <c r="R6" s="60"/>
      <c r="S6" s="57"/>
      <c r="T6" s="60">
        <v>1</v>
      </c>
      <c r="U6" s="60"/>
      <c r="V6" s="60"/>
      <c r="W6" s="60"/>
      <c r="X6" s="60"/>
      <c r="Y6" s="61" t="s">
        <v>119</v>
      </c>
      <c r="Z6" s="61">
        <v>0</v>
      </c>
      <c r="AA6" s="62" t="s">
        <v>282</v>
      </c>
      <c r="AB6" s="62"/>
      <c r="AC6" s="62"/>
      <c r="AD6" s="62"/>
      <c r="AE6" s="62"/>
      <c r="AF6" s="62"/>
      <c r="AG6" s="61" t="s">
        <v>163</v>
      </c>
      <c r="AH6" s="30"/>
      <c r="AM6" s="57"/>
      <c r="AN6" s="60"/>
      <c r="AO6" s="57"/>
      <c r="AP6" s="60">
        <v>1</v>
      </c>
      <c r="AQ6" s="60"/>
      <c r="AR6" s="60"/>
      <c r="AS6" s="60"/>
      <c r="AT6" s="61" t="s">
        <v>119</v>
      </c>
      <c r="AU6" s="61">
        <v>0</v>
      </c>
      <c r="AV6" s="62" t="s">
        <v>298</v>
      </c>
      <c r="AW6" s="62"/>
      <c r="AX6" s="62"/>
      <c r="AY6" s="62"/>
      <c r="AZ6" s="61" t="s">
        <v>186</v>
      </c>
      <c r="BA6" s="69">
        <v>0</v>
      </c>
    </row>
    <row r="7" spans="1:55">
      <c r="A7" s="57">
        <v>1.2</v>
      </c>
      <c r="B7" s="86" t="s">
        <v>221</v>
      </c>
      <c r="C7" s="86">
        <v>3</v>
      </c>
      <c r="D7" s="85"/>
      <c r="E7" s="85"/>
      <c r="F7" s="85"/>
      <c r="G7" s="85" t="s">
        <v>253</v>
      </c>
      <c r="H7" s="86" t="s">
        <v>222</v>
      </c>
      <c r="I7" s="43"/>
      <c r="J7" s="43"/>
      <c r="K7" s="43"/>
      <c r="L7" s="43"/>
      <c r="M7" s="43"/>
      <c r="Q7" s="57"/>
      <c r="R7" s="60"/>
      <c r="S7" s="57"/>
      <c r="T7" s="60"/>
      <c r="U7" s="57">
        <v>1</v>
      </c>
      <c r="V7" s="57"/>
      <c r="W7" s="57"/>
      <c r="X7" s="57"/>
      <c r="Y7" s="58" t="s">
        <v>119</v>
      </c>
      <c r="Z7" s="58">
        <v>0</v>
      </c>
      <c r="AA7" s="59" t="s">
        <v>283</v>
      </c>
      <c r="AB7" s="59"/>
      <c r="AC7" s="59"/>
      <c r="AD7" s="59"/>
      <c r="AE7" s="59"/>
      <c r="AF7" s="59"/>
      <c r="AG7" s="58" t="s">
        <v>164</v>
      </c>
      <c r="AH7" s="30"/>
      <c r="AM7" s="57"/>
      <c r="AN7" s="60"/>
      <c r="AO7" s="57"/>
      <c r="AP7" s="60"/>
      <c r="AQ7" s="57">
        <v>1</v>
      </c>
      <c r="AR7" s="57"/>
      <c r="AS7" s="57"/>
      <c r="AT7" s="58" t="s">
        <v>119</v>
      </c>
      <c r="AU7" s="58">
        <v>0</v>
      </c>
      <c r="AV7" s="59" t="s">
        <v>299</v>
      </c>
      <c r="AW7" s="59"/>
      <c r="AX7" s="59"/>
      <c r="AY7" s="59"/>
      <c r="AZ7" s="58" t="s">
        <v>187</v>
      </c>
      <c r="BA7" s="69">
        <v>0</v>
      </c>
    </row>
    <row r="8" spans="1:55" s="43" customFormat="1">
      <c r="A8" s="57">
        <v>5.1440000000000001</v>
      </c>
      <c r="B8" s="86" t="s">
        <v>233</v>
      </c>
      <c r="C8" s="86">
        <v>3</v>
      </c>
      <c r="D8" s="85"/>
      <c r="E8" s="85"/>
      <c r="F8" s="85"/>
      <c r="G8" s="85" t="s">
        <v>254</v>
      </c>
      <c r="H8" s="86" t="s">
        <v>235</v>
      </c>
      <c r="I8" s="110"/>
      <c r="J8" s="48"/>
      <c r="K8" s="110"/>
      <c r="L8" s="110"/>
      <c r="M8" s="110"/>
      <c r="N8"/>
      <c r="Q8" s="57"/>
      <c r="R8" s="60"/>
      <c r="S8" s="57"/>
      <c r="T8" s="60"/>
      <c r="U8" s="57"/>
      <c r="V8" s="60">
        <v>1</v>
      </c>
      <c r="W8" s="60"/>
      <c r="X8" s="60"/>
      <c r="Y8" s="61" t="s">
        <v>119</v>
      </c>
      <c r="Z8" s="61">
        <v>0</v>
      </c>
      <c r="AA8" s="62" t="s">
        <v>284</v>
      </c>
      <c r="AB8" s="62"/>
      <c r="AC8" s="62"/>
      <c r="AD8" s="62"/>
      <c r="AE8" s="62"/>
      <c r="AF8" s="62"/>
      <c r="AG8" s="61" t="s">
        <v>165</v>
      </c>
      <c r="AH8" s="30"/>
      <c r="AI8"/>
      <c r="AJ8"/>
      <c r="AM8" s="57"/>
      <c r="AN8" s="60"/>
      <c r="AO8" s="57"/>
      <c r="AP8" s="60"/>
      <c r="AQ8" s="57"/>
      <c r="AR8" s="60">
        <v>1</v>
      </c>
      <c r="AS8" s="60"/>
      <c r="AT8" s="61" t="s">
        <v>119</v>
      </c>
      <c r="AU8" s="61">
        <v>0</v>
      </c>
      <c r="AV8" s="62" t="s">
        <v>300</v>
      </c>
      <c r="AW8" s="62"/>
      <c r="AX8" s="62"/>
      <c r="AY8" s="62"/>
      <c r="AZ8" s="61" t="s">
        <v>188</v>
      </c>
      <c r="BA8" s="69">
        <v>0</v>
      </c>
      <c r="BB8"/>
      <c r="BC8"/>
    </row>
    <row r="9" spans="1:55">
      <c r="A9" s="57">
        <v>294</v>
      </c>
      <c r="B9" s="86" t="s">
        <v>221</v>
      </c>
      <c r="C9" s="86">
        <v>3</v>
      </c>
      <c r="D9" s="85"/>
      <c r="E9" s="85"/>
      <c r="F9" s="85"/>
      <c r="G9" s="85" t="s">
        <v>254</v>
      </c>
      <c r="H9" s="86" t="s">
        <v>236</v>
      </c>
      <c r="I9" s="110"/>
      <c r="K9" s="110"/>
      <c r="L9" s="110"/>
      <c r="M9" s="110"/>
      <c r="N9" s="43"/>
      <c r="Q9" s="57"/>
      <c r="R9" s="60"/>
      <c r="S9" s="57"/>
      <c r="T9" s="60"/>
      <c r="U9" s="57"/>
      <c r="V9" s="60"/>
      <c r="W9" s="57">
        <v>1</v>
      </c>
      <c r="X9" s="57"/>
      <c r="Y9" s="58" t="s">
        <v>119</v>
      </c>
      <c r="Z9" s="58">
        <v>0</v>
      </c>
      <c r="AA9" s="59" t="s">
        <v>285</v>
      </c>
      <c r="AB9" s="59"/>
      <c r="AC9" s="59"/>
      <c r="AD9" s="59"/>
      <c r="AE9" s="59"/>
      <c r="AF9" s="59"/>
      <c r="AG9" s="58" t="s">
        <v>166</v>
      </c>
      <c r="AH9" s="30"/>
      <c r="AM9" s="57"/>
      <c r="AN9" s="60"/>
      <c r="AO9" s="57"/>
      <c r="AP9" s="60"/>
      <c r="AQ9" s="57"/>
      <c r="AR9" s="60"/>
      <c r="AS9" s="57">
        <v>1</v>
      </c>
      <c r="AT9" s="58" t="s">
        <v>119</v>
      </c>
      <c r="AU9" s="58">
        <v>0</v>
      </c>
      <c r="AV9" s="59" t="s">
        <v>301</v>
      </c>
      <c r="AW9" s="59"/>
      <c r="AX9" s="59"/>
      <c r="AY9" s="59"/>
      <c r="AZ9" s="58" t="s">
        <v>205</v>
      </c>
      <c r="BA9" s="69">
        <v>0</v>
      </c>
    </row>
    <row r="10" spans="1:55">
      <c r="A10" s="57">
        <v>147</v>
      </c>
      <c r="B10" s="86" t="s">
        <v>221</v>
      </c>
      <c r="C10" s="86">
        <v>3</v>
      </c>
      <c r="D10" s="85"/>
      <c r="E10" s="85"/>
      <c r="F10" s="85"/>
      <c r="G10" s="85" t="s">
        <v>260</v>
      </c>
      <c r="H10" s="86" t="s">
        <v>237</v>
      </c>
      <c r="I10" s="110"/>
      <c r="K10" s="110"/>
      <c r="L10" s="110"/>
      <c r="M10" s="110"/>
      <c r="Q10" s="57"/>
      <c r="R10" s="60"/>
      <c r="S10" s="57"/>
      <c r="T10" s="60"/>
      <c r="U10" s="57"/>
      <c r="V10" s="60"/>
      <c r="W10" s="57"/>
      <c r="X10" s="60">
        <v>1</v>
      </c>
      <c r="Y10" s="61" t="s">
        <v>119</v>
      </c>
      <c r="Z10" s="61">
        <v>0</v>
      </c>
      <c r="AA10" s="62" t="s">
        <v>286</v>
      </c>
      <c r="AB10" s="62"/>
      <c r="AC10" s="62"/>
      <c r="AD10" s="62"/>
      <c r="AE10" s="62"/>
      <c r="AF10" s="62"/>
      <c r="AG10" s="61" t="s">
        <v>167</v>
      </c>
      <c r="AH10" s="30"/>
      <c r="AM10" s="57">
        <v>1</v>
      </c>
      <c r="AN10" s="60"/>
      <c r="AO10" s="57"/>
      <c r="AP10" s="60">
        <v>1</v>
      </c>
      <c r="AQ10" s="57">
        <v>1</v>
      </c>
      <c r="AR10" s="60">
        <v>1</v>
      </c>
      <c r="AS10" s="57"/>
      <c r="AT10" s="63" t="s">
        <v>119</v>
      </c>
      <c r="AU10" s="63">
        <v>1</v>
      </c>
      <c r="AV10" s="64" t="s">
        <v>305</v>
      </c>
      <c r="AW10" s="64" t="s">
        <v>305</v>
      </c>
      <c r="AX10" s="64"/>
      <c r="AY10" s="64"/>
      <c r="AZ10" s="63" t="s">
        <v>206</v>
      </c>
      <c r="BB10" s="107"/>
    </row>
    <row r="11" spans="1:55">
      <c r="A11" s="57">
        <v>1</v>
      </c>
      <c r="B11" s="97" t="s">
        <v>119</v>
      </c>
      <c r="C11" s="97">
        <v>3</v>
      </c>
      <c r="D11" s="92"/>
      <c r="E11" s="92"/>
      <c r="F11" s="92"/>
      <c r="G11" s="92" t="s">
        <v>267</v>
      </c>
      <c r="H11" s="97" t="s">
        <v>111</v>
      </c>
      <c r="I11" s="110"/>
      <c r="J11" s="42">
        <f t="shared" ref="J11" si="0">$I$3*A11</f>
        <v>40</v>
      </c>
      <c r="K11" s="110">
        <f ca="1">SUMPRODUCT((Stocks!$C$2:$C$2135=RIGHT(CELL("nomfichier",$A$1),LEN(CELL("nomfichier",$A$1))-SEARCH("]",CELL("nomfichier",$A$1))))*(Stocks!$A$2:$A$2135=H11)*(Stocks!$B$2:$B$2135))</f>
        <v>0</v>
      </c>
      <c r="L11" s="110"/>
      <c r="M11" s="110"/>
      <c r="Q11" s="57">
        <v>1</v>
      </c>
      <c r="R11" s="60"/>
      <c r="S11" s="57"/>
      <c r="T11" s="60">
        <v>1</v>
      </c>
      <c r="U11" s="57"/>
      <c r="V11" s="60"/>
      <c r="W11" s="57"/>
      <c r="X11" s="60">
        <v>1</v>
      </c>
      <c r="Y11" s="63" t="s">
        <v>119</v>
      </c>
      <c r="Z11" s="63">
        <v>1</v>
      </c>
      <c r="AA11" s="64"/>
      <c r="AB11" s="64" t="s">
        <v>302</v>
      </c>
      <c r="AC11" s="64"/>
      <c r="AD11" s="64"/>
      <c r="AE11" s="64"/>
      <c r="AF11" s="64"/>
      <c r="AG11" s="63" t="s">
        <v>168</v>
      </c>
      <c r="AI11" s="13"/>
      <c r="AM11" s="57"/>
      <c r="AN11" s="60">
        <v>1</v>
      </c>
      <c r="AO11" s="57"/>
      <c r="AP11" s="60"/>
      <c r="AQ11" s="57"/>
      <c r="AR11" s="60"/>
      <c r="AS11" s="57"/>
      <c r="AT11" s="63" t="s">
        <v>119</v>
      </c>
      <c r="AU11" s="63">
        <v>1</v>
      </c>
      <c r="AV11" s="64" t="s">
        <v>306</v>
      </c>
      <c r="AW11" s="64" t="s">
        <v>306</v>
      </c>
      <c r="AX11" s="64"/>
      <c r="AY11" s="64"/>
      <c r="AZ11" s="63" t="s">
        <v>207</v>
      </c>
      <c r="BB11" s="107"/>
    </row>
    <row r="12" spans="1:55">
      <c r="A12" s="79"/>
      <c r="B12" s="79"/>
      <c r="C12" s="218" t="s">
        <v>265</v>
      </c>
      <c r="D12" s="218"/>
      <c r="E12" s="218"/>
      <c r="F12" s="218"/>
      <c r="G12" s="218"/>
      <c r="H12" s="218"/>
      <c r="I12" s="78"/>
      <c r="J12" s="79"/>
      <c r="K12" s="79"/>
      <c r="L12" s="110"/>
      <c r="M12" s="110"/>
      <c r="Q12" s="57"/>
      <c r="R12" s="60">
        <v>1</v>
      </c>
      <c r="S12" s="57"/>
      <c r="T12" s="60"/>
      <c r="U12" s="57">
        <v>1</v>
      </c>
      <c r="V12" s="60">
        <v>1</v>
      </c>
      <c r="W12" s="57"/>
      <c r="X12" s="60"/>
      <c r="Y12" s="63" t="s">
        <v>119</v>
      </c>
      <c r="Z12" s="63">
        <v>1</v>
      </c>
      <c r="AA12" s="64"/>
      <c r="AB12" s="64" t="s">
        <v>303</v>
      </c>
      <c r="AC12" s="64"/>
      <c r="AD12" s="64"/>
      <c r="AE12" s="64"/>
      <c r="AF12" s="64"/>
      <c r="AG12" s="63" t="s">
        <v>169</v>
      </c>
      <c r="AI12" s="13"/>
      <c r="AM12" s="57"/>
      <c r="AN12" s="60"/>
      <c r="AO12" s="57">
        <v>1</v>
      </c>
      <c r="AP12" s="60"/>
      <c r="AQ12" s="57"/>
      <c r="AR12" s="60"/>
      <c r="AS12" s="106">
        <v>1</v>
      </c>
      <c r="AT12" s="63" t="s">
        <v>119</v>
      </c>
      <c r="AU12" s="63">
        <v>1</v>
      </c>
      <c r="AV12" s="64" t="s">
        <v>307</v>
      </c>
      <c r="AW12" s="64" t="s">
        <v>307</v>
      </c>
      <c r="AX12" s="64"/>
      <c r="AY12" s="64"/>
      <c r="AZ12" s="63" t="s">
        <v>208</v>
      </c>
      <c r="BB12" s="107"/>
    </row>
    <row r="13" spans="1:55">
      <c r="A13" s="75">
        <v>1</v>
      </c>
      <c r="B13" s="83" t="s">
        <v>119</v>
      </c>
      <c r="C13" s="100">
        <v>2</v>
      </c>
      <c r="D13" s="103"/>
      <c r="E13" s="84"/>
      <c r="F13" s="101" t="s">
        <v>270</v>
      </c>
      <c r="G13" s="99"/>
      <c r="H13" s="83" t="s">
        <v>4</v>
      </c>
      <c r="I13" s="43"/>
      <c r="J13" s="77">
        <f>$I$3*A13</f>
        <v>40</v>
      </c>
      <c r="K13" s="110">
        <f ca="1">SUMPRODUCT((Stocks!$C$2:$C$2135=RIGHT(CELL("nomfichier",$A$1),LEN(CELL("nomfichier",$A$1))-SEARCH("]",CELL("nomfichier",$A$1))))*(Stocks!$A$2:$A$2135=H13)*(Stocks!$B$2:$B$2135))</f>
        <v>0</v>
      </c>
      <c r="L13" s="110" t="s">
        <v>217</v>
      </c>
      <c r="M13" s="110"/>
      <c r="Q13" s="57"/>
      <c r="R13" s="60"/>
      <c r="S13" s="57">
        <v>1</v>
      </c>
      <c r="T13" s="60"/>
      <c r="U13" s="57"/>
      <c r="V13" s="60"/>
      <c r="W13" s="57">
        <v>1</v>
      </c>
      <c r="X13" s="60"/>
      <c r="Y13" s="63" t="s">
        <v>119</v>
      </c>
      <c r="Z13" s="63">
        <v>1</v>
      </c>
      <c r="AA13" s="64"/>
      <c r="AB13" s="64" t="s">
        <v>304</v>
      </c>
      <c r="AC13" s="64"/>
      <c r="AD13" s="64"/>
      <c r="AE13" s="64"/>
      <c r="AF13" s="64"/>
      <c r="AG13" s="63" t="s">
        <v>170</v>
      </c>
      <c r="AI13" s="13"/>
      <c r="AM13" s="80"/>
      <c r="AN13" s="80"/>
      <c r="AO13" s="80"/>
      <c r="AP13" s="79"/>
      <c r="AQ13" s="79"/>
      <c r="AR13" s="79"/>
      <c r="AS13" s="79"/>
      <c r="AT13" s="218" t="s">
        <v>308</v>
      </c>
      <c r="AU13" s="218"/>
      <c r="AV13" s="218"/>
      <c r="AW13" s="218"/>
      <c r="AX13" s="218"/>
      <c r="AY13" s="218"/>
      <c r="AZ13" s="80"/>
      <c r="BA13" s="80"/>
      <c r="BB13" s="80"/>
      <c r="BC13" s="80"/>
    </row>
    <row r="14" spans="1:55">
      <c r="A14" s="75">
        <v>1</v>
      </c>
      <c r="B14" s="76" t="s">
        <v>119</v>
      </c>
      <c r="C14" s="76">
        <v>2</v>
      </c>
      <c r="D14" s="102"/>
      <c r="E14" s="102"/>
      <c r="F14" s="102" t="s">
        <v>128</v>
      </c>
      <c r="G14" s="102"/>
      <c r="H14" s="76" t="s">
        <v>129</v>
      </c>
      <c r="I14" s="43"/>
      <c r="J14" s="77">
        <f>$I$3*A14</f>
        <v>40</v>
      </c>
      <c r="K14" s="110">
        <f ca="1">SUMPRODUCT((Stocks!$C$2:$C$2135=RIGHT(CELL("nomfichier",$A$1),LEN(CELL("nomfichier",$A$1))-SEARCH("]",CELL("nomfichier",$A$1))))*(Stocks!$A$2:$A$2135=H14)*(Stocks!$B$2:$B$2135))</f>
        <v>0</v>
      </c>
      <c r="L14" s="110"/>
      <c r="M14" s="110"/>
      <c r="Q14" s="80"/>
      <c r="R14" s="80"/>
      <c r="S14" s="80"/>
      <c r="T14" s="80"/>
      <c r="U14" s="80"/>
      <c r="V14" s="80"/>
      <c r="W14" s="80"/>
      <c r="X14" s="80"/>
      <c r="Y14" s="220" t="s">
        <v>269</v>
      </c>
      <c r="Z14" s="221"/>
      <c r="AA14" s="221"/>
      <c r="AB14" s="221"/>
      <c r="AC14" s="221"/>
      <c r="AD14" s="221"/>
      <c r="AE14" s="221"/>
      <c r="AF14" s="221"/>
      <c r="AG14" s="221"/>
      <c r="AH14" s="80"/>
      <c r="AI14" s="80"/>
      <c r="AJ14" s="80"/>
      <c r="AM14" s="57">
        <v>1</v>
      </c>
      <c r="AN14" s="60"/>
      <c r="AO14" s="57">
        <v>1</v>
      </c>
      <c r="AP14" s="60">
        <v>1</v>
      </c>
      <c r="AQ14" s="57">
        <v>1</v>
      </c>
      <c r="AR14" s="60">
        <v>1</v>
      </c>
      <c r="AS14" s="106">
        <v>1</v>
      </c>
      <c r="AT14" s="86" t="s">
        <v>119</v>
      </c>
      <c r="AU14" s="86">
        <v>2</v>
      </c>
      <c r="AV14" s="85"/>
      <c r="AW14" s="85"/>
      <c r="AX14" s="85" t="s">
        <v>309</v>
      </c>
      <c r="AY14" s="85"/>
      <c r="AZ14" s="86" t="s">
        <v>209</v>
      </c>
      <c r="BB14" s="107"/>
    </row>
    <row r="15" spans="1:55">
      <c r="A15" s="75">
        <v>1</v>
      </c>
      <c r="B15" s="76" t="s">
        <v>119</v>
      </c>
      <c r="C15" s="76">
        <v>2</v>
      </c>
      <c r="D15" s="3"/>
      <c r="E15" s="3"/>
      <c r="F15" s="3" t="s">
        <v>85</v>
      </c>
      <c r="G15" s="3"/>
      <c r="H15" s="76" t="s">
        <v>19</v>
      </c>
      <c r="I15" s="91"/>
      <c r="J15" s="77">
        <f>$I$3*A15</f>
        <v>40</v>
      </c>
      <c r="K15" s="110">
        <f ca="1">SUMPRODUCT((Stocks!$C$2:$C$2135=RIGHT(CELL("nomfichier",$A$1),LEN(CELL("nomfichier",$A$1))-SEARCH("]",CELL("nomfichier",$A$1))))*(Stocks!$A$2:$A$2135=H15)*(Stocks!$B$2:$B$2135))</f>
        <v>0</v>
      </c>
      <c r="L15" s="110"/>
      <c r="M15" s="110"/>
      <c r="Q15" s="57">
        <v>1</v>
      </c>
      <c r="R15" s="60">
        <v>1</v>
      </c>
      <c r="S15" s="57">
        <v>1</v>
      </c>
      <c r="T15" s="60">
        <v>1</v>
      </c>
      <c r="U15" s="57">
        <v>1</v>
      </c>
      <c r="V15" s="60">
        <v>1</v>
      </c>
      <c r="W15" s="57">
        <v>1</v>
      </c>
      <c r="X15" s="60">
        <v>1</v>
      </c>
      <c r="Y15" s="63" t="s">
        <v>119</v>
      </c>
      <c r="Z15" s="63">
        <v>2</v>
      </c>
      <c r="AA15" s="64"/>
      <c r="AB15" s="64"/>
      <c r="AC15" s="64" t="s">
        <v>287</v>
      </c>
      <c r="AD15" s="64"/>
      <c r="AE15" s="64"/>
      <c r="AF15" s="64"/>
      <c r="AG15" s="63" t="s">
        <v>171</v>
      </c>
      <c r="AI15" s="13"/>
      <c r="AM15" s="57"/>
      <c r="AN15" s="60">
        <v>1</v>
      </c>
      <c r="AO15" s="57"/>
      <c r="AP15" s="60"/>
      <c r="AQ15" s="57"/>
      <c r="AR15" s="60"/>
      <c r="AS15" s="106"/>
      <c r="AT15" s="86" t="s">
        <v>119</v>
      </c>
      <c r="AU15" s="86">
        <v>2</v>
      </c>
      <c r="AV15" s="85"/>
      <c r="AW15" s="85"/>
      <c r="AX15" s="85" t="s">
        <v>310</v>
      </c>
      <c r="AY15" s="85"/>
      <c r="AZ15" s="86" t="s">
        <v>210</v>
      </c>
      <c r="BB15" s="107"/>
    </row>
    <row r="16" spans="1:55">
      <c r="A16" s="75">
        <v>1</v>
      </c>
      <c r="B16" s="83" t="s">
        <v>119</v>
      </c>
      <c r="C16" s="83">
        <v>2</v>
      </c>
      <c r="D16" s="84"/>
      <c r="E16" s="84"/>
      <c r="F16" s="84" t="s">
        <v>130</v>
      </c>
      <c r="G16" s="84"/>
      <c r="H16" s="83" t="s">
        <v>7</v>
      </c>
      <c r="I16" s="43"/>
      <c r="J16" s="77">
        <f>$I$3*A16</f>
        <v>40</v>
      </c>
      <c r="K16" s="110">
        <f ca="1">SUMPRODUCT((Stocks!$C$2:$C$2135=RIGHT(CELL("nomfichier",$A$1),LEN(CELL("nomfichier",$A$1))-SEARCH("]",CELL("nomfichier",$A$1))))*(Stocks!$A$2:$A$2135=H16)*(Stocks!$B$2:$B$2135))</f>
        <v>0</v>
      </c>
      <c r="L16" s="110"/>
      <c r="M16" s="110"/>
      <c r="Q16" s="57">
        <v>3</v>
      </c>
      <c r="R16" s="60">
        <v>3</v>
      </c>
      <c r="S16" s="57">
        <v>3</v>
      </c>
      <c r="T16" s="60">
        <v>3</v>
      </c>
      <c r="U16" s="57">
        <v>3</v>
      </c>
      <c r="V16" s="60">
        <v>3</v>
      </c>
      <c r="W16" s="57">
        <v>3</v>
      </c>
      <c r="X16" s="60">
        <v>3</v>
      </c>
      <c r="Y16" s="63" t="s">
        <v>119</v>
      </c>
      <c r="Z16" s="63">
        <v>5</v>
      </c>
      <c r="AA16" s="64"/>
      <c r="AB16" s="64"/>
      <c r="AC16" s="64"/>
      <c r="AD16" s="64"/>
      <c r="AE16" s="64"/>
      <c r="AF16" s="64" t="s">
        <v>172</v>
      </c>
      <c r="AG16" s="63" t="s">
        <v>29</v>
      </c>
      <c r="AH16" s="110"/>
      <c r="AI16" s="66">
        <f t="shared" ref="AI16:AI25" si="1">($AH$3*Q16)+($AH$4*R16)+($AH$5*S16)+($AH$6*T16)+($AH$7*U16)+($AH$8*V16)+($AH$9*W16)+($AH$10*X16)</f>
        <v>6</v>
      </c>
      <c r="AJ16" s="110">
        <f ca="1">SUMPRODUCT((Stocks!$C$2:$C$2135=RIGHT(CELL("nomfichier",$A$1),LEN(CELL("nomfichier",$A$1))-SEARCH("]",CELL("nomfichier",$A$1))))*(Stocks!$A$2:$A$2135=AG16)*(Stocks!$B$2:$B$2135))</f>
        <v>0</v>
      </c>
      <c r="AM16" s="57">
        <v>1.3</v>
      </c>
      <c r="AN16" s="60">
        <v>1.3</v>
      </c>
      <c r="AO16" s="57">
        <v>1.3</v>
      </c>
      <c r="AP16" s="105">
        <v>1.3</v>
      </c>
      <c r="AQ16" s="106">
        <v>1.3</v>
      </c>
      <c r="AR16" s="105">
        <v>1.3</v>
      </c>
      <c r="AS16" s="57">
        <v>1.3</v>
      </c>
      <c r="AT16" s="86" t="s">
        <v>221</v>
      </c>
      <c r="AU16" s="86">
        <v>3</v>
      </c>
      <c r="AV16" s="85"/>
      <c r="AW16" s="85"/>
      <c r="AX16" s="85"/>
      <c r="AY16" s="85" t="s">
        <v>253</v>
      </c>
      <c r="AZ16" s="86" t="s">
        <v>238</v>
      </c>
    </row>
    <row r="17" spans="1:58">
      <c r="A17" s="81"/>
      <c r="B17" s="81"/>
      <c r="C17" s="219" t="s">
        <v>255</v>
      </c>
      <c r="D17" s="219"/>
      <c r="E17" s="219"/>
      <c r="F17" s="219"/>
      <c r="G17" s="219"/>
      <c r="H17" s="219"/>
      <c r="I17" s="81"/>
      <c r="J17" s="82"/>
      <c r="K17" s="81"/>
      <c r="L17" s="110"/>
      <c r="M17" s="110"/>
      <c r="Q17" s="57">
        <v>1</v>
      </c>
      <c r="R17" s="60">
        <v>1</v>
      </c>
      <c r="S17" s="57">
        <v>1</v>
      </c>
      <c r="T17" s="60">
        <v>1</v>
      </c>
      <c r="U17" s="57">
        <v>1</v>
      </c>
      <c r="V17" s="60">
        <v>1</v>
      </c>
      <c r="W17" s="57">
        <v>1</v>
      </c>
      <c r="X17" s="60">
        <v>1</v>
      </c>
      <c r="Y17" s="63" t="s">
        <v>119</v>
      </c>
      <c r="Z17" s="63">
        <v>5</v>
      </c>
      <c r="AA17" s="64"/>
      <c r="AB17" s="64"/>
      <c r="AC17" s="64"/>
      <c r="AD17" s="64"/>
      <c r="AE17" s="64"/>
      <c r="AF17" s="64" t="s">
        <v>173</v>
      </c>
      <c r="AG17" s="63" t="s">
        <v>174</v>
      </c>
      <c r="AH17" s="110"/>
      <c r="AI17" s="66">
        <f t="shared" si="1"/>
        <v>2</v>
      </c>
      <c r="AJ17" s="110">
        <f ca="1">SUMPRODUCT((Stocks!$C$2:$C$2135=RIGHT(CELL("nomfichier",$A$1),LEN(CELL("nomfichier",$A$1))-SEARCH("]",CELL("nomfichier",$A$1))))*(Stocks!$A$2:$A$2135=AG17)*(Stocks!$B$2:$B$2135))</f>
        <v>0</v>
      </c>
      <c r="AM17" s="57">
        <v>5.3840000000000003</v>
      </c>
      <c r="AN17" s="60">
        <v>5.2779999999999996</v>
      </c>
      <c r="AO17" s="57">
        <v>5.3840000000000003</v>
      </c>
      <c r="AP17" s="60">
        <v>5.3840000000000003</v>
      </c>
      <c r="AQ17" s="57">
        <v>5.3840000000000003</v>
      </c>
      <c r="AR17" s="60">
        <v>5.3840000000000003</v>
      </c>
      <c r="AS17" s="57">
        <v>5.3840000000000003</v>
      </c>
      <c r="AT17" s="86" t="s">
        <v>233</v>
      </c>
      <c r="AU17" s="86">
        <v>3</v>
      </c>
      <c r="AV17" s="85"/>
      <c r="AW17" s="85"/>
      <c r="AX17" s="85"/>
      <c r="AY17" s="85" t="s">
        <v>254</v>
      </c>
      <c r="AZ17" s="86" t="s">
        <v>235</v>
      </c>
    </row>
    <row r="18" spans="1:58">
      <c r="A18" s="75">
        <v>1</v>
      </c>
      <c r="B18" s="76" t="s">
        <v>119</v>
      </c>
      <c r="C18" s="76">
        <v>1</v>
      </c>
      <c r="D18" s="3"/>
      <c r="E18" s="3" t="s">
        <v>272</v>
      </c>
      <c r="F18" s="3"/>
      <c r="G18" s="3"/>
      <c r="H18" s="76" t="s">
        <v>131</v>
      </c>
      <c r="I18" s="43"/>
      <c r="J18" s="42">
        <f t="shared" ref="J18:J24" si="2">$I$3*A18</f>
        <v>40</v>
      </c>
      <c r="K18" s="110">
        <f ca="1">SUMPRODUCT((Stocks!$C$2:$C$2135=RIGHT(CELL("nomfichier",$A$1),LEN(CELL("nomfichier",$A$1))-SEARCH("]",CELL("nomfichier",$A$1))))*(Stocks!$A$2:$A$2135=H18)*(Stocks!$B$2:$B$2135))</f>
        <v>0</v>
      </c>
      <c r="L18" s="110"/>
      <c r="M18" s="110"/>
      <c r="Q18" s="57">
        <v>1</v>
      </c>
      <c r="R18" s="60"/>
      <c r="S18" s="57">
        <v>1</v>
      </c>
      <c r="T18" s="60">
        <v>1</v>
      </c>
      <c r="U18" s="57"/>
      <c r="V18" s="60"/>
      <c r="W18" s="57">
        <v>1</v>
      </c>
      <c r="X18" s="60">
        <v>1</v>
      </c>
      <c r="Y18" s="63" t="s">
        <v>119</v>
      </c>
      <c r="Z18" s="63">
        <v>3</v>
      </c>
      <c r="AA18" s="64"/>
      <c r="AB18" s="64"/>
      <c r="AC18" s="64"/>
      <c r="AD18" s="64" t="s">
        <v>288</v>
      </c>
      <c r="AE18" s="64"/>
      <c r="AF18" s="64"/>
      <c r="AG18" s="63" t="s">
        <v>175</v>
      </c>
      <c r="AH18" s="110"/>
      <c r="AI18" s="66">
        <f t="shared" si="1"/>
        <v>2</v>
      </c>
      <c r="AJ18" s="110">
        <f ca="1">SUMPRODUCT((Stocks!$C$2:$C$2135=RIGHT(CELL("nomfichier",$A$1),LEN(CELL("nomfichier",$A$1))-SEARCH("]",CELL("nomfichier",$A$1))))*(Stocks!$A$2:$A$2135=AG18)*(Stocks!$B$2:$B$2135))</f>
        <v>0</v>
      </c>
      <c r="AM18" s="57">
        <v>318</v>
      </c>
      <c r="AN18" s="60">
        <v>318</v>
      </c>
      <c r="AO18" s="57">
        <v>318</v>
      </c>
      <c r="AP18" s="60">
        <v>318</v>
      </c>
      <c r="AQ18" s="57">
        <v>318</v>
      </c>
      <c r="AR18" s="60">
        <v>318</v>
      </c>
      <c r="AS18" s="57">
        <v>318</v>
      </c>
      <c r="AT18" s="86" t="s">
        <v>221</v>
      </c>
      <c r="AU18" s="86">
        <v>3</v>
      </c>
      <c r="AV18" s="85"/>
      <c r="AW18" s="85"/>
      <c r="AX18" s="85"/>
      <c r="AY18" s="85" t="s">
        <v>259</v>
      </c>
      <c r="AZ18" s="86" t="s">
        <v>224</v>
      </c>
    </row>
    <row r="19" spans="1:58">
      <c r="A19" s="9">
        <v>1</v>
      </c>
      <c r="B19" s="10" t="s">
        <v>119</v>
      </c>
      <c r="C19" s="10">
        <v>2</v>
      </c>
      <c r="D19" s="12"/>
      <c r="E19" s="12"/>
      <c r="F19" s="12" t="s">
        <v>273</v>
      </c>
      <c r="G19" s="12"/>
      <c r="H19" s="10" t="s">
        <v>64</v>
      </c>
      <c r="I19" s="110"/>
      <c r="J19" s="42">
        <f t="shared" si="2"/>
        <v>40</v>
      </c>
      <c r="K19" s="110">
        <f ca="1">SUMPRODUCT((Stocks!$C$2:$C$2135=RIGHT(CELL("nomfichier",$A$1),LEN(CELL("nomfichier",$A$1))-SEARCH("]",CELL("nomfichier",$A$1))))*(Stocks!$A$2:$A$2135=H19)*(Stocks!$B$2:$B$2135))</f>
        <v>0</v>
      </c>
      <c r="L19" s="110"/>
      <c r="M19" s="110"/>
      <c r="Q19" s="57"/>
      <c r="R19" s="60">
        <v>1</v>
      </c>
      <c r="S19" s="57"/>
      <c r="T19" s="60"/>
      <c r="U19" s="57">
        <v>1</v>
      </c>
      <c r="V19" s="60">
        <v>1</v>
      </c>
      <c r="W19" s="57"/>
      <c r="X19" s="60"/>
      <c r="Y19" s="63" t="s">
        <v>119</v>
      </c>
      <c r="Z19" s="63">
        <v>3</v>
      </c>
      <c r="AA19" s="64"/>
      <c r="AB19" s="64"/>
      <c r="AC19" s="64"/>
      <c r="AD19" s="64" t="s">
        <v>288</v>
      </c>
      <c r="AE19" s="64"/>
      <c r="AF19" s="64"/>
      <c r="AG19" s="63" t="s">
        <v>176</v>
      </c>
      <c r="AH19" s="110"/>
      <c r="AI19" s="66">
        <f t="shared" si="1"/>
        <v>0</v>
      </c>
      <c r="AJ19" s="110">
        <f ca="1">SUMPRODUCT((Stocks!$C$2:$C$2135=RIGHT(CELL("nomfichier",$A$1),LEN(CELL("nomfichier",$A$1))-SEARCH("]",CELL("nomfichier",$A$1))))*(Stocks!$A$2:$A$2135=AG19)*(Stocks!$B$2:$B$2135))</f>
        <v>0</v>
      </c>
      <c r="AM19" s="57">
        <v>127</v>
      </c>
      <c r="AN19" s="60">
        <v>233</v>
      </c>
      <c r="AO19" s="57">
        <v>127</v>
      </c>
      <c r="AP19" s="60">
        <v>127</v>
      </c>
      <c r="AQ19" s="57">
        <v>127</v>
      </c>
      <c r="AR19" s="60">
        <v>127</v>
      </c>
      <c r="AS19" s="57">
        <v>127</v>
      </c>
      <c r="AT19" s="86" t="s">
        <v>221</v>
      </c>
      <c r="AU19" s="86">
        <v>3</v>
      </c>
      <c r="AV19" s="85"/>
      <c r="AW19" s="85"/>
      <c r="AX19" s="85"/>
      <c r="AY19" s="85" t="s">
        <v>311</v>
      </c>
      <c r="AZ19" s="86" t="s">
        <v>225</v>
      </c>
    </row>
    <row r="20" spans="1:58">
      <c r="A20" s="9">
        <v>1</v>
      </c>
      <c r="B20" s="10" t="s">
        <v>119</v>
      </c>
      <c r="C20" s="10">
        <v>2</v>
      </c>
      <c r="D20" s="12"/>
      <c r="E20" s="12"/>
      <c r="F20" s="12" t="s">
        <v>274</v>
      </c>
      <c r="G20" s="12"/>
      <c r="H20" s="10" t="s">
        <v>83</v>
      </c>
      <c r="I20" s="110"/>
      <c r="J20" s="42">
        <f t="shared" si="2"/>
        <v>40</v>
      </c>
      <c r="K20" s="110">
        <f ca="1">SUMPRODUCT((Stocks!$C$2:$C$2135=RIGHT(CELL("nomfichier",$A$1),LEN(CELL("nomfichier",$A$1))-SEARCH("]",CELL("nomfichier",$A$1))))*(Stocks!$A$2:$A$2135=H20)*(Stocks!$B$2:$B$2135))</f>
        <v>0</v>
      </c>
      <c r="L20" s="110"/>
      <c r="M20" s="110"/>
      <c r="Q20" s="57">
        <v>1</v>
      </c>
      <c r="R20" s="60">
        <v>1</v>
      </c>
      <c r="S20" s="57">
        <v>1</v>
      </c>
      <c r="T20" s="60">
        <v>1</v>
      </c>
      <c r="U20" s="57">
        <v>1</v>
      </c>
      <c r="V20" s="60">
        <v>1</v>
      </c>
      <c r="W20" s="57">
        <v>1</v>
      </c>
      <c r="X20" s="60">
        <v>1</v>
      </c>
      <c r="Y20" s="63" t="s">
        <v>119</v>
      </c>
      <c r="Z20" s="63">
        <v>4</v>
      </c>
      <c r="AA20" s="64"/>
      <c r="AB20" s="64"/>
      <c r="AC20" s="64"/>
      <c r="AD20" s="64"/>
      <c r="AE20" s="64" t="s">
        <v>289</v>
      </c>
      <c r="AF20" s="64"/>
      <c r="AG20" s="63" t="s">
        <v>25</v>
      </c>
      <c r="AH20" s="110"/>
      <c r="AI20" s="66">
        <f t="shared" si="1"/>
        <v>2</v>
      </c>
      <c r="AJ20" s="110">
        <f ca="1">SUMPRODUCT((Stocks!$C$2:$C$2135=RIGHT(CELL("nomfichier",$A$1),LEN(CELL("nomfichier",$A$1))-SEARCH("]",CELL("nomfichier",$A$1))))*(Stocks!$A$2:$A$2135=AG20)*(Stocks!$B$2:$B$2135))</f>
        <v>0</v>
      </c>
      <c r="AM20" s="57">
        <v>1</v>
      </c>
      <c r="AN20" s="60">
        <v>1</v>
      </c>
      <c r="AO20" s="57">
        <v>1</v>
      </c>
      <c r="AP20" s="60">
        <v>1</v>
      </c>
      <c r="AQ20" s="57">
        <v>1</v>
      </c>
      <c r="AR20" s="60">
        <v>1</v>
      </c>
      <c r="AS20" s="57">
        <v>1</v>
      </c>
      <c r="AT20" s="63" t="s">
        <v>119</v>
      </c>
      <c r="AU20" s="63">
        <v>3</v>
      </c>
      <c r="AV20" s="64"/>
      <c r="AW20" s="64"/>
      <c r="AX20" s="64"/>
      <c r="AY20" s="64" t="s">
        <v>177</v>
      </c>
      <c r="AZ20" s="63" t="s">
        <v>111</v>
      </c>
      <c r="BB20" s="66">
        <f t="shared" ref="BB20:BB24" si="3">($BA$3*AM20)+($BA$4*AN20)+($BA$5*AO20)+($BA$6*AP20)+($BA$7*AQ20)+($BA$8*AR20)+($BA$9*AS20)</f>
        <v>19</v>
      </c>
      <c r="BC20">
        <f ca="1">SUMPRODUCT((Stocks!$C$2:$C$2135=RIGHT(CELL("nomfichier",$A$1),LEN(CELL("nomfichier",$A$1))-SEARCH("]",CELL("nomfichier",$A$1))))*(Stocks!$A$2:$A$2135=AZ20)*(Stocks!$B$2:$B$2135))</f>
        <v>0</v>
      </c>
    </row>
    <row r="21" spans="1:58">
      <c r="A21" s="9">
        <v>1</v>
      </c>
      <c r="B21" s="10" t="s">
        <v>119</v>
      </c>
      <c r="C21" s="10">
        <v>1</v>
      </c>
      <c r="D21" s="12"/>
      <c r="E21" s="12" t="s">
        <v>275</v>
      </c>
      <c r="F21" s="12"/>
      <c r="G21" s="12"/>
      <c r="H21" s="10" t="s">
        <v>132</v>
      </c>
      <c r="I21" s="110"/>
      <c r="J21" s="42">
        <f t="shared" si="2"/>
        <v>40</v>
      </c>
      <c r="K21" s="110">
        <f ca="1">SUMPRODUCT((Stocks!$C$2:$C$2135=RIGHT(CELL("nomfichier",$A$1),LEN(CELL("nomfichier",$A$1))-SEARCH("]",CELL("nomfichier",$A$1))))*(Stocks!$A$2:$A$2135=H21)*(Stocks!$B$2:$B$2135))</f>
        <v>0</v>
      </c>
      <c r="L21" s="110"/>
      <c r="M21" s="110"/>
      <c r="Q21" s="57">
        <v>1</v>
      </c>
      <c r="R21" s="60"/>
      <c r="S21" s="57">
        <v>1</v>
      </c>
      <c r="T21" s="60">
        <v>1</v>
      </c>
      <c r="U21" s="57"/>
      <c r="V21" s="60"/>
      <c r="W21" s="57">
        <v>1</v>
      </c>
      <c r="X21" s="60">
        <v>1</v>
      </c>
      <c r="Y21" s="63" t="s">
        <v>119</v>
      </c>
      <c r="Z21" s="63">
        <v>4</v>
      </c>
      <c r="AA21" s="64"/>
      <c r="AB21" s="64"/>
      <c r="AC21" s="64"/>
      <c r="AD21" s="64"/>
      <c r="AE21" s="64" t="s">
        <v>290</v>
      </c>
      <c r="AF21" s="64"/>
      <c r="AG21" s="63" t="s">
        <v>62</v>
      </c>
      <c r="AH21" s="110"/>
      <c r="AI21" s="66">
        <f t="shared" si="1"/>
        <v>2</v>
      </c>
      <c r="AJ21" s="110">
        <f ca="1">SUMPRODUCT((Stocks!$C$2:$C$2135=RIGHT(CELL("nomfichier",$A$1),LEN(CELL("nomfichier",$A$1))-SEARCH("]",CELL("nomfichier",$A$1))))*(Stocks!$A$2:$A$2135=AG21)*(Stocks!$B$2:$B$2135))</f>
        <v>0</v>
      </c>
      <c r="AM21" s="89"/>
      <c r="AN21" s="89"/>
      <c r="AO21" s="89"/>
      <c r="AP21" s="89"/>
      <c r="AQ21" s="89"/>
      <c r="AR21" s="89"/>
      <c r="AS21" s="89"/>
      <c r="AT21" s="218" t="s">
        <v>265</v>
      </c>
      <c r="AU21" s="218"/>
      <c r="AV21" s="218"/>
      <c r="AW21" s="218"/>
      <c r="AX21" s="218"/>
      <c r="AY21" s="218"/>
      <c r="AZ21" s="218"/>
      <c r="BA21" s="87"/>
      <c r="BB21" s="88"/>
      <c r="BC21" s="80"/>
    </row>
    <row r="22" spans="1:58">
      <c r="A22" s="9">
        <v>1</v>
      </c>
      <c r="B22" s="10" t="s">
        <v>119</v>
      </c>
      <c r="C22" s="10">
        <v>1</v>
      </c>
      <c r="D22" s="12"/>
      <c r="E22" s="12" t="s">
        <v>276</v>
      </c>
      <c r="F22" s="12"/>
      <c r="G22" s="12"/>
      <c r="H22" s="10" t="s">
        <v>133</v>
      </c>
      <c r="I22" s="110"/>
      <c r="J22" s="42">
        <f t="shared" si="2"/>
        <v>40</v>
      </c>
      <c r="K22" s="110">
        <f ca="1">SUMPRODUCT((Stocks!$C$2:$C$2135=RIGHT(CELL("nomfichier",$A$1),LEN(CELL("nomfichier",$A$1))-SEARCH("]",CELL("nomfichier",$A$1))))*(Stocks!$A$2:$A$2135=H22)*(Stocks!$B$2:$B$2135))</f>
        <v>0</v>
      </c>
      <c r="L22" s="110"/>
      <c r="M22" s="110"/>
      <c r="Q22" s="57">
        <v>3</v>
      </c>
      <c r="R22" s="60"/>
      <c r="S22" s="57">
        <v>3</v>
      </c>
      <c r="T22" s="60">
        <v>3</v>
      </c>
      <c r="U22" s="57"/>
      <c r="V22" s="60"/>
      <c r="W22" s="57">
        <v>3</v>
      </c>
      <c r="X22" s="60">
        <v>3</v>
      </c>
      <c r="Y22" s="63" t="s">
        <v>119</v>
      </c>
      <c r="Z22" s="63">
        <v>4</v>
      </c>
      <c r="AA22" s="64"/>
      <c r="AB22" s="64"/>
      <c r="AC22" s="64"/>
      <c r="AD22" s="64"/>
      <c r="AE22" s="64" t="s">
        <v>291</v>
      </c>
      <c r="AF22" s="64"/>
      <c r="AG22" s="63" t="s">
        <v>63</v>
      </c>
      <c r="AH22" s="110"/>
      <c r="AI22" s="66">
        <f t="shared" si="1"/>
        <v>6</v>
      </c>
      <c r="AJ22" s="110">
        <f ca="1">SUMPRODUCT((Stocks!$C$2:$C$2135=RIGHT(CELL("nomfichier",$A$1),LEN(CELL("nomfichier",$A$1))-SEARCH("]",CELL("nomfichier",$A$1))))*(Stocks!$A$2:$A$2135=AG22)*(Stocks!$B$2:$B$2135))</f>
        <v>0</v>
      </c>
      <c r="AM22" s="57">
        <v>2</v>
      </c>
      <c r="AN22" s="60">
        <v>2</v>
      </c>
      <c r="AO22" s="57">
        <v>2</v>
      </c>
      <c r="AP22" s="60">
        <v>2</v>
      </c>
      <c r="AQ22" s="57">
        <v>2</v>
      </c>
      <c r="AR22" s="60">
        <v>2</v>
      </c>
      <c r="AS22" s="57">
        <v>2</v>
      </c>
      <c r="AT22" s="97" t="s">
        <v>119</v>
      </c>
      <c r="AU22" s="97">
        <v>2</v>
      </c>
      <c r="AV22" s="92"/>
      <c r="AW22" s="92"/>
      <c r="AX22" s="92" t="s">
        <v>178</v>
      </c>
      <c r="AY22" s="92"/>
      <c r="AZ22" s="97" t="s">
        <v>20</v>
      </c>
      <c r="BB22" s="66">
        <f t="shared" si="3"/>
        <v>38</v>
      </c>
      <c r="BC22">
        <f ca="1">SUMPRODUCT((Stocks!$C$2:$C$2135=RIGHT(CELL("nomfichier",$A$1),LEN(CELL("nomfichier",$A$1))-SEARCH("]",CELL("nomfichier",$A$1))))*(Stocks!$A$2:$A$2135=AZ22)*(Stocks!$B$2:$B$2135))</f>
        <v>0</v>
      </c>
    </row>
    <row r="23" spans="1:58">
      <c r="A23" s="75">
        <v>1</v>
      </c>
      <c r="B23" s="76" t="s">
        <v>119</v>
      </c>
      <c r="C23" s="76">
        <v>1</v>
      </c>
      <c r="D23" s="3"/>
      <c r="E23" s="3" t="s">
        <v>5</v>
      </c>
      <c r="F23" s="3"/>
      <c r="G23" s="3"/>
      <c r="H23" s="76" t="s">
        <v>124</v>
      </c>
      <c r="I23" s="43"/>
      <c r="J23" s="77">
        <f t="shared" si="2"/>
        <v>40</v>
      </c>
      <c r="K23" s="110">
        <f ca="1">SUMPRODUCT((Stocks!$C$2:$C$2135=RIGHT(CELL("nomfichier",$A$1),LEN(CELL("nomfichier",$A$1))-SEARCH("]",CELL("nomfichier",$A$1))))*(Stocks!$A$2:$A$2135=H23)*(Stocks!$B$2:$B$2135))</f>
        <v>0</v>
      </c>
      <c r="L23" s="110"/>
      <c r="M23" s="110"/>
      <c r="Q23" s="57"/>
      <c r="R23" s="60">
        <v>1</v>
      </c>
      <c r="S23" s="57"/>
      <c r="T23" s="60"/>
      <c r="U23" s="57">
        <v>1</v>
      </c>
      <c r="V23" s="60">
        <v>1</v>
      </c>
      <c r="W23" s="57"/>
      <c r="X23" s="60"/>
      <c r="Y23" s="63" t="s">
        <v>119</v>
      </c>
      <c r="Z23" s="63">
        <v>4</v>
      </c>
      <c r="AA23" s="64"/>
      <c r="AB23" s="64"/>
      <c r="AC23" s="64"/>
      <c r="AD23" s="64"/>
      <c r="AE23" s="64" t="s">
        <v>290</v>
      </c>
      <c r="AF23" s="64"/>
      <c r="AG23" s="63" t="s">
        <v>31</v>
      </c>
      <c r="AH23" s="110"/>
      <c r="AI23" s="66">
        <f t="shared" si="1"/>
        <v>0</v>
      </c>
      <c r="AJ23" s="110">
        <f ca="1">SUMPRODUCT((Stocks!$C$2:$C$2135=RIGHT(CELL("nomfichier",$A$1),LEN(CELL("nomfichier",$A$1))-SEARCH("]",CELL("nomfichier",$A$1))))*(Stocks!$A$2:$A$2135=AG23)*(Stocks!$B$2:$B$2135))</f>
        <v>0</v>
      </c>
      <c r="AM23" s="57"/>
      <c r="AN23" s="60">
        <v>1</v>
      </c>
      <c r="AO23" s="57"/>
      <c r="AP23" s="60"/>
      <c r="AQ23" s="57"/>
      <c r="AR23" s="60"/>
      <c r="AS23" s="57"/>
      <c r="AT23" s="104" t="s">
        <v>119</v>
      </c>
      <c r="AU23" s="104">
        <v>2</v>
      </c>
      <c r="AV23" s="96"/>
      <c r="AW23" s="96"/>
      <c r="AX23" s="96" t="s">
        <v>312</v>
      </c>
      <c r="AY23" s="96"/>
      <c r="AZ23" s="104" t="s">
        <v>3</v>
      </c>
      <c r="BB23" s="66">
        <f t="shared" si="3"/>
        <v>1</v>
      </c>
      <c r="BC23">
        <f ca="1">SUMPRODUCT((Stocks!$C$2:$C$2135=RIGHT(CELL("nomfichier",$A$1),LEN(CELL("nomfichier",$A$1))-SEARCH("]",CELL("nomfichier",$A$1))))*(Stocks!$A$2:$A$2135=AZ23)*(Stocks!$B$2:$B$2135))</f>
        <v>0</v>
      </c>
    </row>
    <row r="24" spans="1:58">
      <c r="A24" s="9">
        <v>4</v>
      </c>
      <c r="B24" s="10" t="s">
        <v>119</v>
      </c>
      <c r="C24" s="10">
        <v>1</v>
      </c>
      <c r="D24" s="12"/>
      <c r="E24" s="12" t="s">
        <v>86</v>
      </c>
      <c r="F24" s="12"/>
      <c r="G24" s="12"/>
      <c r="H24" s="10" t="s">
        <v>79</v>
      </c>
      <c r="I24" s="110"/>
      <c r="J24" s="42">
        <f t="shared" si="2"/>
        <v>160</v>
      </c>
      <c r="K24" s="110">
        <f ca="1">SUMPRODUCT((Stocks!$C$2:$C$2135=RIGHT(CELL("nomfichier",$A$1),LEN(CELL("nomfichier",$A$1))-SEARCH("]",CELL("nomfichier",$A$1))))*(Stocks!$A$2:$A$2135=H24)*(Stocks!$B$2:$B$2135))</f>
        <v>0</v>
      </c>
      <c r="L24" s="110"/>
      <c r="M24" s="110"/>
      <c r="Q24" s="57">
        <v>1</v>
      </c>
      <c r="R24" s="60">
        <v>1</v>
      </c>
      <c r="S24" s="57">
        <v>1</v>
      </c>
      <c r="T24" s="60">
        <v>1</v>
      </c>
      <c r="U24" s="57">
        <v>1</v>
      </c>
      <c r="V24" s="60">
        <v>1</v>
      </c>
      <c r="W24" s="57">
        <v>1</v>
      </c>
      <c r="X24" s="60">
        <v>1</v>
      </c>
      <c r="Y24" s="63" t="s">
        <v>119</v>
      </c>
      <c r="Z24" s="63">
        <v>4</v>
      </c>
      <c r="AA24" s="64"/>
      <c r="AB24" s="64"/>
      <c r="AC24" s="64"/>
      <c r="AD24" s="64"/>
      <c r="AE24" s="64" t="s">
        <v>2</v>
      </c>
      <c r="AF24" s="64"/>
      <c r="AG24" s="63" t="s">
        <v>68</v>
      </c>
      <c r="AH24" s="110"/>
      <c r="AI24" s="66">
        <f t="shared" si="1"/>
        <v>2</v>
      </c>
      <c r="AJ24" s="110">
        <f ca="1">SUMPRODUCT((Stocks!$C$2:$C$2135=RIGHT(CELL("nomfichier",$A$1),LEN(CELL("nomfichier",$A$1))-SEARCH("]",CELL("nomfichier",$A$1))))*(Stocks!$A$2:$A$2135=AG24)*(Stocks!$B$2:$B$2135))</f>
        <v>0</v>
      </c>
      <c r="AM24" s="57">
        <v>1</v>
      </c>
      <c r="AN24" s="60"/>
      <c r="AO24" s="57">
        <v>1</v>
      </c>
      <c r="AP24" s="60">
        <v>1</v>
      </c>
      <c r="AQ24" s="57">
        <v>1</v>
      </c>
      <c r="AR24" s="60">
        <v>1</v>
      </c>
      <c r="AS24" s="57">
        <v>1</v>
      </c>
      <c r="AT24" s="104" t="s">
        <v>119</v>
      </c>
      <c r="AU24" s="104">
        <v>2</v>
      </c>
      <c r="AV24" s="96"/>
      <c r="AW24" s="96"/>
      <c r="AX24" s="96" t="s">
        <v>98</v>
      </c>
      <c r="AY24" s="96"/>
      <c r="AZ24" s="104" t="s">
        <v>4</v>
      </c>
      <c r="BB24" s="66">
        <f t="shared" si="3"/>
        <v>18</v>
      </c>
      <c r="BC24">
        <f ca="1">SUMPRODUCT((Stocks!$C$2:$C$2135=RIGHT(CELL("nomfichier",$A$1),LEN(CELL("nomfichier",$A$1))-SEARCH("]",CELL("nomfichier",$A$1))))*(Stocks!$A$2:$A$2135=AZ24)*(Stocks!$B$2:$B$2135))</f>
        <v>0</v>
      </c>
      <c r="BD24" s="90"/>
      <c r="BE24" t="s">
        <v>364</v>
      </c>
    </row>
    <row r="25" spans="1:58">
      <c r="A25" s="9">
        <v>1</v>
      </c>
      <c r="B25" s="10" t="s">
        <v>119</v>
      </c>
      <c r="C25" s="10">
        <v>1</v>
      </c>
      <c r="D25" s="12"/>
      <c r="E25" s="12" t="s">
        <v>134</v>
      </c>
      <c r="F25" s="12"/>
      <c r="G25" s="12"/>
      <c r="H25" s="10" t="s">
        <v>80</v>
      </c>
      <c r="I25" s="110"/>
      <c r="J25" s="42">
        <f>$I$3*A25</f>
        <v>40</v>
      </c>
      <c r="K25" s="110">
        <f ca="1">SUMPRODUCT((Stocks!$C$2:$C$2135=RIGHT(CELL("nomfichier",$A$1),LEN(CELL("nomfichier",$A$1))-SEARCH("]",CELL("nomfichier",$A$1))))*(Stocks!$A$2:$A$2135=H25)*(Stocks!$B$2:$B$2135))</f>
        <v>0</v>
      </c>
      <c r="L25" s="110"/>
      <c r="M25" s="110"/>
      <c r="Q25" s="57">
        <v>1</v>
      </c>
      <c r="R25" s="60">
        <v>1</v>
      </c>
      <c r="S25" s="57">
        <v>1</v>
      </c>
      <c r="T25" s="60">
        <v>1</v>
      </c>
      <c r="U25" s="57">
        <v>1</v>
      </c>
      <c r="V25" s="60">
        <v>1</v>
      </c>
      <c r="W25" s="57">
        <v>1</v>
      </c>
      <c r="X25" s="60">
        <v>1</v>
      </c>
      <c r="Y25" s="63" t="s">
        <v>119</v>
      </c>
      <c r="Z25" s="63">
        <v>3</v>
      </c>
      <c r="AA25" s="64"/>
      <c r="AB25" s="64"/>
      <c r="AC25" s="64"/>
      <c r="AD25" s="64" t="s">
        <v>267</v>
      </c>
      <c r="AE25" s="64"/>
      <c r="AF25" s="64"/>
      <c r="AG25" s="63" t="s">
        <v>111</v>
      </c>
      <c r="AH25" s="110"/>
      <c r="AI25" s="66">
        <f t="shared" si="1"/>
        <v>2</v>
      </c>
      <c r="AJ25" s="110">
        <f ca="1">SUMPRODUCT((Stocks!$C$2:$C$2135=RIGHT(CELL("nomfichier",$A$1),LEN(CELL("nomfichier",$A$1))-SEARCH("]",CELL("nomfichier",$A$1))))*(Stocks!$A$2:$A$2135=AG25)*(Stocks!$B$2:$B$2135))</f>
        <v>0</v>
      </c>
      <c r="AM25" s="57">
        <v>4</v>
      </c>
      <c r="AN25" s="60">
        <v>4</v>
      </c>
      <c r="AO25" s="57">
        <v>4</v>
      </c>
      <c r="AP25" s="60">
        <v>4</v>
      </c>
      <c r="AQ25" s="57">
        <v>4</v>
      </c>
      <c r="AR25" s="60">
        <v>4</v>
      </c>
      <c r="AS25" s="57">
        <v>4</v>
      </c>
      <c r="AT25" s="97" t="s">
        <v>119</v>
      </c>
      <c r="AU25" s="97">
        <v>2</v>
      </c>
      <c r="AV25" s="92"/>
      <c r="AW25" s="92"/>
      <c r="AX25" s="92" t="s">
        <v>22</v>
      </c>
      <c r="AY25" s="92"/>
      <c r="AZ25" s="97" t="s">
        <v>87</v>
      </c>
      <c r="BB25" s="66">
        <f t="shared" ref="BB25" si="4">($BA$3*AM25)+($BA$4*AN25)+($BA$5*AO25)+($BA$6*AP25)+($BA$7*AQ25)+($BA$8*AR25)+($BA$9*AS25)</f>
        <v>76</v>
      </c>
      <c r="BC25">
        <f ca="1">SUMPRODUCT((Stocks!$C$2:$C$2135=RIGHT(CELL("nomfichier",$A$1),LEN(CELL("nomfichier",$A$1))-SEARCH("]",CELL("nomfichier",$A$1))))*(Stocks!$A$2:$A$2135=AZ25)*(Stocks!$B$2:$B$2135))</f>
        <v>0</v>
      </c>
    </row>
    <row r="26" spans="1:58">
      <c r="A26" s="9">
        <v>1</v>
      </c>
      <c r="B26" s="10" t="s">
        <v>119</v>
      </c>
      <c r="C26" s="10">
        <v>1</v>
      </c>
      <c r="D26" s="12"/>
      <c r="E26" s="12" t="s">
        <v>318</v>
      </c>
      <c r="F26" s="12"/>
      <c r="G26" s="12"/>
      <c r="H26" s="10" t="s">
        <v>21</v>
      </c>
      <c r="J26" s="42">
        <f>$I$3*A26</f>
        <v>40</v>
      </c>
      <c r="K26">
        <f ca="1">SUMPRODUCT((Stocks!$C$2:$C$2135=RIGHT(CELL("nomfichier",$A$1),LEN(CELL("nomfichier",$A$1))-SEARCH("]",CELL("nomfichier",$A$1))))*(Stocks!$A$2:$A$2135=H26)*(Stocks!$B$2:$B$2135))</f>
        <v>0</v>
      </c>
      <c r="L26" s="110"/>
      <c r="M26" s="110"/>
      <c r="Q26" s="80"/>
      <c r="R26" s="80"/>
      <c r="S26" s="80"/>
      <c r="T26" s="80"/>
      <c r="U26" s="80"/>
      <c r="V26" s="80"/>
      <c r="W26" s="80"/>
      <c r="X26" s="80"/>
      <c r="Y26" s="218" t="s">
        <v>265</v>
      </c>
      <c r="Z26" s="218"/>
      <c r="AA26" s="218"/>
      <c r="AB26" s="218"/>
      <c r="AC26" s="218"/>
      <c r="AD26" s="218"/>
      <c r="AE26" s="218"/>
      <c r="AF26" s="218"/>
      <c r="AG26" s="109"/>
      <c r="AH26" s="80"/>
      <c r="AI26" s="80"/>
      <c r="AJ26" s="80"/>
      <c r="AM26" s="57"/>
      <c r="AN26" s="60">
        <v>1</v>
      </c>
      <c r="AO26" s="57"/>
      <c r="AP26" s="60"/>
      <c r="AQ26" s="57"/>
      <c r="AR26" s="60"/>
      <c r="AS26" s="57"/>
      <c r="AT26" s="104" t="s">
        <v>119</v>
      </c>
      <c r="AU26" s="104">
        <v>2</v>
      </c>
      <c r="AV26" s="96"/>
      <c r="AW26" s="96"/>
      <c r="AX26" s="96" t="s">
        <v>213</v>
      </c>
      <c r="AY26" s="96"/>
      <c r="AZ26" s="104" t="s">
        <v>55</v>
      </c>
      <c r="BA26" s="110"/>
      <c r="BB26" s="66">
        <f>($BA$3*AM26)+($BA$4*AN26)+($BA$5*AO26)+($BA$6*AP26)+($BA$7*AQ26)+($BA$8*AR26)+($BA$9*AS26)</f>
        <v>1</v>
      </c>
      <c r="BC26" s="110">
        <f ca="1">SUMPRODUCT((Stocks!$C$2:$C$2135=RIGHT(CELL("nomfichier",$A$1),LEN(CELL("nomfichier",$A$1))-SEARCH("]",CELL("nomfichier",$A$1))))*(Stocks!$A$2:$A$2135=AZ26)*(Stocks!$B$2:$B$2135))</f>
        <v>0</v>
      </c>
      <c r="BD26" s="110"/>
      <c r="BE26" s="110"/>
    </row>
    <row r="27" spans="1:58">
      <c r="L27" s="110"/>
      <c r="M27" s="110"/>
      <c r="Q27" s="57">
        <v>2</v>
      </c>
      <c r="R27" s="60">
        <v>2</v>
      </c>
      <c r="S27" s="57">
        <v>2</v>
      </c>
      <c r="T27" s="60">
        <v>2</v>
      </c>
      <c r="U27" s="57">
        <v>2</v>
      </c>
      <c r="V27" s="60">
        <v>2</v>
      </c>
      <c r="W27" s="57">
        <v>2</v>
      </c>
      <c r="X27" s="60">
        <v>2</v>
      </c>
      <c r="Y27" s="63" t="s">
        <v>119</v>
      </c>
      <c r="Z27" s="63">
        <v>2</v>
      </c>
      <c r="AA27" s="64"/>
      <c r="AB27" s="64"/>
      <c r="AC27" s="64" t="s">
        <v>178</v>
      </c>
      <c r="AD27" s="64"/>
      <c r="AE27" s="64"/>
      <c r="AF27" s="64"/>
      <c r="AG27" s="63" t="s">
        <v>20</v>
      </c>
      <c r="AH27" s="110"/>
      <c r="AI27" s="66">
        <f>($AH$3*Q27)+($AH$4*R27)+($AH$5*S27)+($AH$6*T27)+($AH$7*U27)+($AH$8*V27)+($AH$9*W27)+($AH$10*X27)</f>
        <v>4</v>
      </c>
      <c r="AJ27" s="110">
        <f ca="1">SUMPRODUCT((Stocks!$C$2:$C$2135=RIGHT(CELL("nomfichier",$A$1),LEN(CELL("nomfichier",$A$1))-SEARCH("]",CELL("nomfichier",$A$1))))*(Stocks!$A$2:$A$2135=AG27)*(Stocks!$B$2:$B$2135))</f>
        <v>0</v>
      </c>
      <c r="AM27" s="57">
        <v>1</v>
      </c>
      <c r="AN27" s="60">
        <v>1</v>
      </c>
      <c r="AO27" s="57">
        <v>1</v>
      </c>
      <c r="AP27" s="60">
        <v>1</v>
      </c>
      <c r="AQ27" s="57">
        <v>1</v>
      </c>
      <c r="AR27" s="60">
        <v>1</v>
      </c>
      <c r="AS27" s="57">
        <v>1</v>
      </c>
      <c r="AT27" s="97" t="s">
        <v>119</v>
      </c>
      <c r="AU27" s="97">
        <v>2</v>
      </c>
      <c r="AV27" s="92"/>
      <c r="AW27" s="92"/>
      <c r="AX27" s="92" t="s">
        <v>180</v>
      </c>
      <c r="AY27" s="92"/>
      <c r="AZ27" s="97" t="s">
        <v>28</v>
      </c>
      <c r="BA27" s="110"/>
      <c r="BB27" s="66">
        <f t="shared" ref="BB27" si="5">($BA$3*AM27)+($BA$4*AN27)+($BA$5*AO27)+($BA$6*AP27)+($BA$7*AQ27)+($BA$8*AR27)+($BA$9*AS27)</f>
        <v>19</v>
      </c>
      <c r="BC27" s="110">
        <f ca="1">SUMPRODUCT((Stocks!$C$2:$C$2135=RIGHT(CELL("nomfichier",$A$1),LEN(CELL("nomfichier",$A$1))-SEARCH("]",CELL("nomfichier",$A$1))))*(Stocks!$A$2:$A$2135=AZ27)*(Stocks!$B$2:$B$2135))</f>
        <v>0</v>
      </c>
      <c r="BD27" s="43"/>
      <c r="BE27" s="43"/>
      <c r="BF27" s="43"/>
    </row>
    <row r="28" spans="1:58">
      <c r="A28" s="115"/>
      <c r="B28" s="116"/>
      <c r="C28" s="116"/>
      <c r="D28" s="117"/>
      <c r="E28" s="117"/>
      <c r="F28" s="117"/>
      <c r="G28" s="117"/>
      <c r="H28" s="116"/>
      <c r="I28" s="91"/>
      <c r="J28" s="118"/>
      <c r="K28" s="91"/>
      <c r="L28" s="91"/>
      <c r="M28" s="91"/>
      <c r="N28" s="91"/>
      <c r="Q28" s="57">
        <v>1</v>
      </c>
      <c r="R28" s="60">
        <v>1</v>
      </c>
      <c r="S28" s="57">
        <v>1</v>
      </c>
      <c r="T28" s="60">
        <v>1</v>
      </c>
      <c r="U28" s="57">
        <v>1</v>
      </c>
      <c r="V28" s="60">
        <v>1</v>
      </c>
      <c r="W28" s="57">
        <v>1</v>
      </c>
      <c r="X28" s="60">
        <v>1</v>
      </c>
      <c r="Y28" s="63" t="s">
        <v>119</v>
      </c>
      <c r="Z28" s="63">
        <v>2</v>
      </c>
      <c r="AA28" s="64"/>
      <c r="AB28" s="64"/>
      <c r="AC28" s="64" t="s">
        <v>179</v>
      </c>
      <c r="AD28" s="64"/>
      <c r="AE28" s="64"/>
      <c r="AF28" s="64"/>
      <c r="AG28" s="63" t="s">
        <v>6</v>
      </c>
      <c r="AH28" s="110"/>
      <c r="AI28" s="66">
        <f>($AH$3*Q28)+($AH$4*R28)+($AH$5*S28)+($AH$6*T28)+($AH$7*U28)+($AH$8*V28)+($AH$9*W28)+($AH$10*X28)</f>
        <v>2</v>
      </c>
      <c r="AJ28" s="110">
        <f ca="1">SUMPRODUCT((Stocks!$C$2:$C$2135=RIGHT(CELL("nomfichier",$A$1),LEN(CELL("nomfichier",$A$1))-SEARCH("]",CELL("nomfichier",$A$1))))*(Stocks!$A$2:$A$2135=AG28)*(Stocks!$B$2:$B$2135))</f>
        <v>0</v>
      </c>
      <c r="AM28" s="80"/>
      <c r="AN28" s="80"/>
      <c r="AO28" s="80"/>
      <c r="AP28" s="80"/>
      <c r="AQ28" s="80"/>
      <c r="AR28" s="80"/>
      <c r="AS28" s="80"/>
      <c r="AT28" s="218" t="s">
        <v>255</v>
      </c>
      <c r="AU28" s="218"/>
      <c r="AV28" s="218"/>
      <c r="AW28" s="218"/>
      <c r="AX28" s="218"/>
      <c r="AY28" s="218"/>
      <c r="AZ28" s="168"/>
      <c r="BA28" s="80"/>
      <c r="BB28" s="80"/>
      <c r="BC28" s="80"/>
      <c r="BD28" s="110"/>
      <c r="BE28" s="110"/>
    </row>
    <row r="29" spans="1:58">
      <c r="A29" s="91"/>
      <c r="B29" s="91"/>
      <c r="C29" s="91"/>
      <c r="D29" s="91"/>
      <c r="E29" s="91"/>
      <c r="F29" s="91"/>
      <c r="G29" s="91"/>
      <c r="H29" s="91"/>
      <c r="I29" s="91"/>
      <c r="J29" s="118"/>
      <c r="K29" s="91"/>
      <c r="L29" s="119"/>
      <c r="M29" s="91"/>
      <c r="N29" s="91"/>
      <c r="Q29" s="57"/>
      <c r="R29" s="60"/>
      <c r="S29" s="57">
        <v>1</v>
      </c>
      <c r="T29" s="60"/>
      <c r="U29" s="57"/>
      <c r="V29" s="60"/>
      <c r="W29" s="57">
        <v>1</v>
      </c>
      <c r="X29" s="60"/>
      <c r="Y29" s="63" t="s">
        <v>119</v>
      </c>
      <c r="Z29" s="63">
        <v>2</v>
      </c>
      <c r="AA29" s="64"/>
      <c r="AB29" s="64"/>
      <c r="AC29" s="64" t="s">
        <v>213</v>
      </c>
      <c r="AD29" s="64"/>
      <c r="AE29" s="64"/>
      <c r="AF29" s="64"/>
      <c r="AG29" s="63" t="s">
        <v>55</v>
      </c>
      <c r="AH29" s="110"/>
      <c r="AI29" s="66">
        <f>($AH$3*Q29)+($AH$4*R29)+($AH$5*S29)+($AH$6*T29)+($AH$7*U29)+($AH$8*V29)+($AH$9*W29)+($AH$10*X29)</f>
        <v>2</v>
      </c>
      <c r="AJ29" s="110">
        <f ca="1">SUMPRODUCT((Stocks!$C$2:$C$2135=RIGHT(CELL("nomfichier",$A$1),LEN(CELL("nomfichier",$A$1))-SEARCH("]",CELL("nomfichier",$A$1))))*(Stocks!$A$2:$A$2135=AG29)*(Stocks!$B$2:$B$2135))</f>
        <v>0</v>
      </c>
      <c r="AM29" s="57">
        <v>1</v>
      </c>
      <c r="AN29" s="60">
        <v>1</v>
      </c>
      <c r="AO29" s="57"/>
      <c r="AP29" s="60">
        <v>1</v>
      </c>
      <c r="AQ29" s="57">
        <v>1</v>
      </c>
      <c r="AR29" s="60">
        <v>1</v>
      </c>
      <c r="AS29" s="57"/>
      <c r="AT29" s="63" t="s">
        <v>119</v>
      </c>
      <c r="AU29" s="63">
        <v>2</v>
      </c>
      <c r="AV29" s="64"/>
      <c r="AW29" s="64"/>
      <c r="AX29" s="92" t="s">
        <v>273</v>
      </c>
      <c r="AY29" s="64"/>
      <c r="AZ29" s="63" t="s">
        <v>64</v>
      </c>
      <c r="BA29" s="110"/>
      <c r="BB29" s="66">
        <f t="shared" ref="BB29:BB40" si="6">($BA$3*AM29)+($BA$4*AN29)+($BA$5*AO29)+($BA$6*AP29)+($BA$7*AQ29)+($BA$8*AR29)+($BA$9*AS29)</f>
        <v>8</v>
      </c>
      <c r="BC29" s="110">
        <f ca="1">SUMPRODUCT((Stocks!$C$2:$C$2135=RIGHT(CELL("nomfichier",$A$1),LEN(CELL("nomfichier",$A$1))-SEARCH("]",CELL("nomfichier",$A$1))))*(Stocks!$A$2:$A$2135=AZ29)*(Stocks!$B$2:$B$2135))</f>
        <v>0</v>
      </c>
      <c r="BD29" s="110"/>
      <c r="BE29" s="110"/>
    </row>
    <row r="30" spans="1:58">
      <c r="A30" s="91"/>
      <c r="B30" s="91"/>
      <c r="C30" s="91"/>
      <c r="D30" s="91"/>
      <c r="E30" s="91"/>
      <c r="F30" s="91"/>
      <c r="G30" s="91"/>
      <c r="H30" s="91"/>
      <c r="I30" s="91"/>
      <c r="J30" s="118"/>
      <c r="K30" s="91"/>
      <c r="L30" s="91"/>
      <c r="M30" s="91"/>
      <c r="N30" s="91"/>
      <c r="Q30" s="57">
        <v>1</v>
      </c>
      <c r="R30" s="60">
        <v>1</v>
      </c>
      <c r="S30" s="57">
        <v>1</v>
      </c>
      <c r="T30" s="60">
        <v>1</v>
      </c>
      <c r="U30" s="57">
        <v>1</v>
      </c>
      <c r="V30" s="60">
        <v>1</v>
      </c>
      <c r="W30" s="57">
        <v>1</v>
      </c>
      <c r="X30" s="60">
        <v>1</v>
      </c>
      <c r="Y30" s="63" t="s">
        <v>119</v>
      </c>
      <c r="Z30" s="63">
        <v>2</v>
      </c>
      <c r="AA30" s="64"/>
      <c r="AB30" s="64"/>
      <c r="AC30" s="64" t="s">
        <v>180</v>
      </c>
      <c r="AD30" s="64"/>
      <c r="AE30" s="64"/>
      <c r="AF30" s="64"/>
      <c r="AG30" s="63" t="s">
        <v>28</v>
      </c>
      <c r="AH30" s="110"/>
      <c r="AI30" s="66">
        <f>($AH$3*Q30)+($AH$4*R30)+($AH$5*S30)+($AH$6*T30)+($AH$7*U30)+($AH$8*V30)+($AH$9*W30)+($AH$10*X30)</f>
        <v>2</v>
      </c>
      <c r="AJ30" s="110">
        <f ca="1">SUMPRODUCT((Stocks!$C$2:$C$2135=RIGHT(CELL("nomfichier",$A$1),LEN(CELL("nomfichier",$A$1))-SEARCH("]",CELL("nomfichier",$A$1))))*(Stocks!$A$2:$A$2135=AG30)*(Stocks!$B$2:$B$2135))</f>
        <v>0</v>
      </c>
      <c r="AM30" s="57"/>
      <c r="AN30" s="60"/>
      <c r="AO30" s="57">
        <v>1</v>
      </c>
      <c r="AP30" s="60"/>
      <c r="AQ30" s="57"/>
      <c r="AR30" s="60"/>
      <c r="AS30" s="57">
        <v>1</v>
      </c>
      <c r="AT30" s="63" t="s">
        <v>119</v>
      </c>
      <c r="AU30" s="63">
        <v>2</v>
      </c>
      <c r="AV30" s="64"/>
      <c r="AW30" s="64"/>
      <c r="AX30" s="64" t="s">
        <v>317</v>
      </c>
      <c r="AY30" s="64"/>
      <c r="AZ30" s="63" t="s">
        <v>211</v>
      </c>
      <c r="BA30" s="110"/>
      <c r="BB30" s="66">
        <f t="shared" si="6"/>
        <v>11</v>
      </c>
      <c r="BC30" s="110">
        <f ca="1">SUMPRODUCT((Stocks!$C$2:$C$2135=RIGHT(CELL("nomfichier",$A$1),LEN(CELL("nomfichier",$A$1))-SEARCH("]",CELL("nomfichier",$A$1))))*(Stocks!$A$2:$A$2135=AZ30)*(Stocks!$B$2:$B$2135))</f>
        <v>0</v>
      </c>
      <c r="BD30" s="110"/>
      <c r="BE30" s="110"/>
    </row>
    <row r="31" spans="1:58">
      <c r="N31" s="43"/>
      <c r="Q31" s="80"/>
      <c r="R31" s="80"/>
      <c r="S31" s="80"/>
      <c r="T31" s="80"/>
      <c r="U31" s="80"/>
      <c r="V31" s="80"/>
      <c r="W31" s="80"/>
      <c r="X31" s="80"/>
      <c r="Y31" s="219" t="s">
        <v>255</v>
      </c>
      <c r="Z31" s="219"/>
      <c r="AA31" s="219"/>
      <c r="AB31" s="219"/>
      <c r="AC31" s="219"/>
      <c r="AD31" s="219"/>
      <c r="AE31" s="219"/>
      <c r="AF31" s="219"/>
      <c r="AG31" s="219"/>
      <c r="AH31" s="80"/>
      <c r="AI31" s="80"/>
      <c r="AJ31" s="80"/>
      <c r="AM31" s="57">
        <v>1</v>
      </c>
      <c r="AN31" s="60">
        <v>1</v>
      </c>
      <c r="AO31" s="57">
        <v>1</v>
      </c>
      <c r="AP31" s="60">
        <v>1</v>
      </c>
      <c r="AQ31" s="57">
        <v>1</v>
      </c>
      <c r="AR31" s="60">
        <v>1</v>
      </c>
      <c r="AS31" s="57">
        <v>1</v>
      </c>
      <c r="AT31" s="63" t="s">
        <v>119</v>
      </c>
      <c r="AU31" s="63">
        <v>2</v>
      </c>
      <c r="AV31" s="64"/>
      <c r="AW31" s="64"/>
      <c r="AX31" s="64" t="s">
        <v>2</v>
      </c>
      <c r="AY31" s="64"/>
      <c r="AZ31" s="63" t="s">
        <v>48</v>
      </c>
      <c r="BA31" s="110"/>
      <c r="BB31" s="66">
        <f t="shared" si="6"/>
        <v>19</v>
      </c>
      <c r="BC31" s="110">
        <f ca="1">SUMPRODUCT((Stocks!$C$2:$C$2135=RIGHT(CELL("nomfichier",$A$1),LEN(CELL("nomfichier",$A$1))-SEARCH("]",CELL("nomfichier",$A$1))))*(Stocks!$A$2:$A$2135=AZ31)*(Stocks!$B$2:$B$2135))</f>
        <v>0</v>
      </c>
      <c r="BD31" s="110"/>
      <c r="BE31" s="110"/>
    </row>
    <row r="32" spans="1:58">
      <c r="Q32" s="57">
        <v>5</v>
      </c>
      <c r="R32" s="60">
        <v>5</v>
      </c>
      <c r="S32" s="57">
        <v>5</v>
      </c>
      <c r="T32" s="60">
        <v>5</v>
      </c>
      <c r="U32" s="57">
        <v>5</v>
      </c>
      <c r="V32" s="60">
        <v>5</v>
      </c>
      <c r="W32" s="57">
        <v>5</v>
      </c>
      <c r="X32" s="60">
        <v>5</v>
      </c>
      <c r="Y32" s="63" t="s">
        <v>119</v>
      </c>
      <c r="Z32" s="63">
        <v>1</v>
      </c>
      <c r="AA32" s="64"/>
      <c r="AB32" s="64" t="s">
        <v>100</v>
      </c>
      <c r="AC32" s="64"/>
      <c r="AD32" s="64"/>
      <c r="AE32" s="64"/>
      <c r="AF32" s="64"/>
      <c r="AG32" s="63" t="s">
        <v>182</v>
      </c>
      <c r="AH32" s="110"/>
      <c r="AI32" s="66">
        <f t="shared" ref="AI32:AI38" si="7">($AH$3*Q32)+($AH$4*R32)+($AH$5*S32)+($AH$6*T32)+($AH$7*U32)+($AH$8*V32)+($AH$9*W32)+($AH$10*X32)</f>
        <v>10</v>
      </c>
      <c r="AJ32" s="110">
        <f ca="1">SUMPRODUCT((Stocks!$C$2:$C$2135=RIGHT(CELL("nomfichier",$A$1),LEN(CELL("nomfichier",$A$1))-SEARCH("]",CELL("nomfichier",$A$1))))*(Stocks!$A$2:$A$2135=AG32)*(Stocks!$B$2:$B$2135))</f>
        <v>0</v>
      </c>
      <c r="AM32" s="57">
        <v>4</v>
      </c>
      <c r="AN32" s="60">
        <v>4</v>
      </c>
      <c r="AO32" s="57">
        <v>4</v>
      </c>
      <c r="AP32" s="60">
        <v>4</v>
      </c>
      <c r="AQ32" s="57">
        <v>4</v>
      </c>
      <c r="AR32" s="60">
        <v>4</v>
      </c>
      <c r="AS32" s="57">
        <v>4</v>
      </c>
      <c r="AT32" s="63" t="s">
        <v>119</v>
      </c>
      <c r="AU32" s="63">
        <v>1</v>
      </c>
      <c r="AV32" s="64"/>
      <c r="AW32" s="64" t="s">
        <v>181</v>
      </c>
      <c r="AX32" s="64"/>
      <c r="AY32" s="64"/>
      <c r="AZ32" s="227" t="s">
        <v>182</v>
      </c>
      <c r="BA32" s="110"/>
      <c r="BB32" s="66">
        <f t="shared" si="6"/>
        <v>76</v>
      </c>
      <c r="BC32" s="110">
        <f ca="1">SUMPRODUCT((Stocks!$C$2:$C$2135=RIGHT(CELL("nomfichier",$A$1),LEN(CELL("nomfichier",$A$1))-SEARCH("]",CELL("nomfichier",$A$1))))*(Stocks!$A$2:$A$2135=AZ32)*(Stocks!$B$2:$B$2135))</f>
        <v>0</v>
      </c>
      <c r="BD32" s="110"/>
      <c r="BE32" s="110"/>
    </row>
    <row r="33" spans="2:57">
      <c r="Q33" s="57">
        <v>1</v>
      </c>
      <c r="R33" s="60">
        <v>1</v>
      </c>
      <c r="S33" s="57">
        <v>1</v>
      </c>
      <c r="T33" s="60">
        <v>1</v>
      </c>
      <c r="U33" s="57">
        <v>1</v>
      </c>
      <c r="V33" s="60">
        <v>1</v>
      </c>
      <c r="W33" s="57">
        <v>1</v>
      </c>
      <c r="X33" s="60">
        <v>1</v>
      </c>
      <c r="Y33" s="63" t="s">
        <v>119</v>
      </c>
      <c r="Z33" s="63">
        <v>1</v>
      </c>
      <c r="AA33" s="64"/>
      <c r="AB33" s="64" t="s">
        <v>313</v>
      </c>
      <c r="AC33" s="64"/>
      <c r="AD33" s="64"/>
      <c r="AE33" s="64"/>
      <c r="AF33" s="64"/>
      <c r="AG33" s="63" t="s">
        <v>13</v>
      </c>
      <c r="AH33" s="110"/>
      <c r="AI33" s="66">
        <f t="shared" si="7"/>
        <v>2</v>
      </c>
      <c r="AJ33" s="110">
        <f ca="1">SUMPRODUCT((Stocks!$C$2:$C$2135=RIGHT(CELL("nomfichier",$A$1),LEN(CELL("nomfichier",$A$1))-SEARCH("]",CELL("nomfichier",$A$1))))*(Stocks!$A$2:$A$2135=AG33)*(Stocks!$B$2:$B$2135))</f>
        <v>0</v>
      </c>
      <c r="AM33" s="57"/>
      <c r="AN33" s="60"/>
      <c r="AO33" s="57">
        <v>1</v>
      </c>
      <c r="AP33" s="60"/>
      <c r="AQ33" s="57"/>
      <c r="AR33" s="60"/>
      <c r="AS33" s="57">
        <v>1</v>
      </c>
      <c r="AT33" s="63" t="s">
        <v>119</v>
      </c>
      <c r="AU33" s="63">
        <v>1</v>
      </c>
      <c r="AV33" s="64"/>
      <c r="AW33" s="64" t="s">
        <v>189</v>
      </c>
      <c r="AX33" s="64"/>
      <c r="AY33" s="64"/>
      <c r="AZ33" s="63" t="s">
        <v>26</v>
      </c>
      <c r="BA33" s="110"/>
      <c r="BB33" s="66">
        <f t="shared" si="6"/>
        <v>11</v>
      </c>
      <c r="BC33" s="110">
        <f ca="1">SUMPRODUCT((Stocks!$C$2:$C$2135=RIGHT(CELL("nomfichier",$A$1),LEN(CELL("nomfichier",$A$1))-SEARCH("]",CELL("nomfichier",$A$1))))*(Stocks!$A$2:$A$2135=AZ33)*(Stocks!$B$2:$B$2135))</f>
        <v>0</v>
      </c>
      <c r="BD33" s="110"/>
      <c r="BE33" s="116"/>
    </row>
    <row r="34" spans="2:57">
      <c r="Q34" s="98">
        <v>1</v>
      </c>
      <c r="R34" s="108">
        <v>1</v>
      </c>
      <c r="S34" s="98">
        <v>1</v>
      </c>
      <c r="T34" s="108">
        <v>1</v>
      </c>
      <c r="U34" s="98">
        <v>1</v>
      </c>
      <c r="V34" s="108">
        <v>1</v>
      </c>
      <c r="W34" s="98">
        <v>1</v>
      </c>
      <c r="X34" s="108">
        <v>1</v>
      </c>
      <c r="Y34" s="97" t="s">
        <v>119</v>
      </c>
      <c r="Z34" s="97">
        <v>1</v>
      </c>
      <c r="AA34" s="92"/>
      <c r="AB34" s="92" t="s">
        <v>5</v>
      </c>
      <c r="AC34" s="92"/>
      <c r="AD34" s="92"/>
      <c r="AE34" s="92"/>
      <c r="AF34" s="92"/>
      <c r="AG34" s="97" t="s">
        <v>124</v>
      </c>
      <c r="AH34" s="43"/>
      <c r="AI34" s="66">
        <f t="shared" si="7"/>
        <v>2</v>
      </c>
      <c r="AJ34" s="110">
        <f ca="1">SUMPRODUCT((Stocks!$C$2:$C$2135=RIGHT(CELL("nomfichier",$A$1),LEN(CELL("nomfichier",$A$1))-SEARCH("]",CELL("nomfichier",$A$1))))*(Stocks!$A$2:$A$2135=AG34)*(Stocks!$B$2:$B$2135))</f>
        <v>0</v>
      </c>
      <c r="AM34" s="57">
        <v>1</v>
      </c>
      <c r="AN34" s="60"/>
      <c r="AO34" s="57"/>
      <c r="AP34" s="60">
        <v>1</v>
      </c>
      <c r="AQ34" s="57">
        <v>1</v>
      </c>
      <c r="AR34" s="60">
        <v>1</v>
      </c>
      <c r="AS34" s="57"/>
      <c r="AT34" s="63" t="s">
        <v>119</v>
      </c>
      <c r="AU34" s="63">
        <v>1</v>
      </c>
      <c r="AV34" s="64"/>
      <c r="AW34" s="64" t="s">
        <v>190</v>
      </c>
      <c r="AX34" s="64"/>
      <c r="AY34" s="64"/>
      <c r="AZ34" s="63" t="s">
        <v>191</v>
      </c>
      <c r="BA34" s="110"/>
      <c r="BB34" s="66">
        <f t="shared" si="6"/>
        <v>7</v>
      </c>
      <c r="BC34" s="110">
        <f ca="1">SUMPRODUCT((Stocks!$C$2:$C$2135=RIGHT(CELL("nomfichier",$A$1),LEN(CELL("nomfichier",$A$1))-SEARCH("]",CELL("nomfichier",$A$1))))*(Stocks!$A$2:$A$2135=AZ34)*(Stocks!$B$2:$B$2135))</f>
        <v>0</v>
      </c>
      <c r="BD34" s="110"/>
      <c r="BE34" s="93"/>
    </row>
    <row r="35" spans="2:57">
      <c r="B35" s="93"/>
      <c r="Q35" s="57">
        <v>1</v>
      </c>
      <c r="R35" s="60"/>
      <c r="S35" s="57">
        <v>1</v>
      </c>
      <c r="T35" s="60">
        <v>1</v>
      </c>
      <c r="U35" s="57"/>
      <c r="V35" s="60"/>
      <c r="W35" s="57">
        <v>1</v>
      </c>
      <c r="X35" s="60"/>
      <c r="Y35" s="63" t="s">
        <v>119</v>
      </c>
      <c r="Z35" s="63">
        <v>1</v>
      </c>
      <c r="AA35" s="64"/>
      <c r="AB35" s="64" t="s">
        <v>96</v>
      </c>
      <c r="AC35" s="64"/>
      <c r="AD35" s="64"/>
      <c r="AE35" s="64"/>
      <c r="AF35" s="64"/>
      <c r="AG35" s="63" t="s">
        <v>74</v>
      </c>
      <c r="AH35" s="110"/>
      <c r="AI35" s="66">
        <f t="shared" si="7"/>
        <v>2</v>
      </c>
      <c r="AJ35" s="110">
        <f ca="1">SUMPRODUCT((Stocks!$C$2:$C$2135=RIGHT(CELL("nomfichier",$A$1),LEN(CELL("nomfichier",$A$1))-SEARCH("]",CELL("nomfichier",$A$1))))*(Stocks!$A$2:$A$2135=AG35)*(Stocks!$B$2:$B$2135))</f>
        <v>0</v>
      </c>
      <c r="AM35" s="57">
        <v>1</v>
      </c>
      <c r="AN35" s="60">
        <v>1</v>
      </c>
      <c r="AO35" s="57">
        <v>1</v>
      </c>
      <c r="AP35" s="60">
        <v>1</v>
      </c>
      <c r="AQ35" s="57">
        <v>1</v>
      </c>
      <c r="AR35" s="60">
        <v>1</v>
      </c>
      <c r="AS35" s="57">
        <v>1</v>
      </c>
      <c r="AT35" s="63" t="s">
        <v>119</v>
      </c>
      <c r="AU35" s="63">
        <v>1</v>
      </c>
      <c r="AV35" s="64"/>
      <c r="AW35" s="64" t="s">
        <v>193</v>
      </c>
      <c r="AX35" s="64"/>
      <c r="AY35" s="64"/>
      <c r="AZ35" s="63" t="s">
        <v>49</v>
      </c>
      <c r="BA35" s="110"/>
      <c r="BB35" s="66">
        <f t="shared" si="6"/>
        <v>19</v>
      </c>
      <c r="BC35" s="110">
        <f ca="1">SUMPRODUCT((Stocks!$C$2:$C$2135=RIGHT(CELL("nomfichier",$A$1),LEN(CELL("nomfichier",$A$1))-SEARCH("]",CELL("nomfichier",$A$1))))*(Stocks!$A$2:$A$2135=AZ35)*(Stocks!$B$2:$B$2135))</f>
        <v>0</v>
      </c>
      <c r="BD35" s="110"/>
      <c r="BE35" s="93"/>
    </row>
    <row r="36" spans="2:57">
      <c r="Q36" s="57"/>
      <c r="R36" s="60">
        <v>1</v>
      </c>
      <c r="S36" s="57"/>
      <c r="T36" s="60"/>
      <c r="U36" s="57">
        <v>1</v>
      </c>
      <c r="V36" s="60">
        <v>1</v>
      </c>
      <c r="W36" s="57"/>
      <c r="X36" s="60"/>
      <c r="Y36" s="63" t="s">
        <v>119</v>
      </c>
      <c r="Z36" s="63">
        <v>1</v>
      </c>
      <c r="AA36" s="64"/>
      <c r="AB36" s="64" t="s">
        <v>314</v>
      </c>
      <c r="AC36" s="64"/>
      <c r="AD36" s="64"/>
      <c r="AE36" s="64"/>
      <c r="AF36" s="64"/>
      <c r="AG36" s="63" t="s">
        <v>39</v>
      </c>
      <c r="AH36" s="110"/>
      <c r="AI36" s="66">
        <f t="shared" si="7"/>
        <v>0</v>
      </c>
      <c r="AJ36" s="110">
        <f ca="1">SUMPRODUCT((Stocks!$C$2:$C$2135=RIGHT(CELL("nomfichier",$A$1),LEN(CELL("nomfichier",$A$1))-SEARCH("]",CELL("nomfichier",$A$1))))*(Stocks!$A$2:$A$2135=AG36)*(Stocks!$B$2:$B$2135))</f>
        <v>0</v>
      </c>
      <c r="AM36" s="57">
        <v>1</v>
      </c>
      <c r="AN36" s="60">
        <v>1</v>
      </c>
      <c r="AO36" s="57">
        <v>1</v>
      </c>
      <c r="AP36" s="60">
        <v>1</v>
      </c>
      <c r="AQ36" s="57">
        <v>1</v>
      </c>
      <c r="AR36" s="60">
        <v>1</v>
      </c>
      <c r="AS36" s="57">
        <v>1</v>
      </c>
      <c r="AT36" s="63" t="s">
        <v>119</v>
      </c>
      <c r="AU36" s="63">
        <v>1</v>
      </c>
      <c r="AV36" s="64"/>
      <c r="AW36" s="92" t="s">
        <v>5</v>
      </c>
      <c r="AX36" s="64"/>
      <c r="AY36" s="64"/>
      <c r="AZ36" s="63" t="s">
        <v>124</v>
      </c>
      <c r="BA36" s="110"/>
      <c r="BB36" s="66">
        <f t="shared" si="6"/>
        <v>19</v>
      </c>
      <c r="BC36" s="110">
        <f ca="1">SUMPRODUCT((Stocks!$C$2:$C$2135=RIGHT(CELL("nomfichier",$A$1),LEN(CELL("nomfichier",$A$1))-SEARCH("]",CELL("nomfichier",$A$1))))*(Stocks!$A$2:$A$2135=AZ36)*(Stocks!$B$2:$B$2135))</f>
        <v>0</v>
      </c>
      <c r="BD36" s="110"/>
      <c r="BE36" s="93"/>
    </row>
    <row r="37" spans="2:57">
      <c r="Q37" s="57">
        <v>1</v>
      </c>
      <c r="R37" s="60"/>
      <c r="S37" s="57">
        <v>1</v>
      </c>
      <c r="T37" s="60">
        <v>1</v>
      </c>
      <c r="U37" s="57"/>
      <c r="V37" s="60"/>
      <c r="W37" s="57"/>
      <c r="X37" s="60">
        <v>1</v>
      </c>
      <c r="Y37" s="63" t="s">
        <v>119</v>
      </c>
      <c r="Z37" s="63">
        <v>1</v>
      </c>
      <c r="AA37" s="64"/>
      <c r="AB37" s="64" t="s">
        <v>315</v>
      </c>
      <c r="AC37" s="64"/>
      <c r="AD37" s="64"/>
      <c r="AE37" s="64"/>
      <c r="AF37" s="64"/>
      <c r="AG37" s="63" t="s">
        <v>75</v>
      </c>
      <c r="AH37" s="110"/>
      <c r="AI37" s="66">
        <f t="shared" si="7"/>
        <v>2</v>
      </c>
      <c r="AJ37" s="110">
        <f ca="1">SUMPRODUCT((Stocks!$C$2:$C$2135=RIGHT(CELL("nomfichier",$A$1),LEN(CELL("nomfichier",$A$1))-SEARCH("]",CELL("nomfichier",$A$1))))*(Stocks!$A$2:$A$2135=AG37)*(Stocks!$B$2:$B$2135))</f>
        <v>0</v>
      </c>
      <c r="AM37" s="57">
        <v>1</v>
      </c>
      <c r="AN37" s="60">
        <v>1</v>
      </c>
      <c r="AO37" s="57">
        <v>1</v>
      </c>
      <c r="AP37" s="60">
        <v>1</v>
      </c>
      <c r="AQ37" s="57">
        <v>1</v>
      </c>
      <c r="AR37" s="60">
        <v>1</v>
      </c>
      <c r="AS37" s="57">
        <v>1</v>
      </c>
      <c r="AT37" s="63" t="s">
        <v>119</v>
      </c>
      <c r="AU37" s="63">
        <v>1</v>
      </c>
      <c r="AV37" s="64"/>
      <c r="AW37" s="92" t="s">
        <v>194</v>
      </c>
      <c r="AX37" s="64"/>
      <c r="AY37" s="64"/>
      <c r="AZ37" s="63" t="s">
        <v>53</v>
      </c>
      <c r="BA37" s="110"/>
      <c r="BB37" s="66">
        <f t="shared" si="6"/>
        <v>19</v>
      </c>
      <c r="BC37" s="110">
        <f ca="1">SUMPRODUCT((Stocks!$C$2:$C$2135=RIGHT(CELL("nomfichier",$A$1),LEN(CELL("nomfichier",$A$1))-SEARCH("]",CELL("nomfichier",$A$1))))*(Stocks!$A$2:$A$2135=AZ37)*(Stocks!$B$2:$B$2135))</f>
        <v>0</v>
      </c>
      <c r="BD37" s="110"/>
      <c r="BE37" s="93"/>
    </row>
    <row r="38" spans="2:57">
      <c r="Q38" s="57">
        <v>1</v>
      </c>
      <c r="R38" s="60">
        <v>1</v>
      </c>
      <c r="S38" s="57">
        <v>1</v>
      </c>
      <c r="T38" s="60">
        <v>1</v>
      </c>
      <c r="U38" s="57">
        <v>1</v>
      </c>
      <c r="V38" s="60">
        <v>1</v>
      </c>
      <c r="W38" s="57">
        <v>1</v>
      </c>
      <c r="X38" s="60">
        <v>1</v>
      </c>
      <c r="Y38" s="120" t="s">
        <v>119</v>
      </c>
      <c r="Z38" s="120">
        <v>1</v>
      </c>
      <c r="AA38" s="121"/>
      <c r="AB38" s="121" t="s">
        <v>316</v>
      </c>
      <c r="AC38" s="121"/>
      <c r="AD38" s="121"/>
      <c r="AE38" s="121"/>
      <c r="AF38" s="121"/>
      <c r="AG38" s="120" t="s">
        <v>14</v>
      </c>
      <c r="AH38" s="110"/>
      <c r="AI38" s="122">
        <f t="shared" si="7"/>
        <v>2</v>
      </c>
      <c r="AJ38" s="110">
        <f ca="1">SUMPRODUCT((Stocks!$C$2:$C$2135=RIGHT(CELL("nomfichier",$A$1),LEN(CELL("nomfichier",$A$1))-SEARCH("]",CELL("nomfichier",$A$1))))*(Stocks!$A$2:$A$2135=AG38)*(Stocks!$B$2:$B$2135))</f>
        <v>0</v>
      </c>
      <c r="AM38" s="57">
        <v>1</v>
      </c>
      <c r="AN38" s="60">
        <v>1</v>
      </c>
      <c r="AO38" s="57">
        <v>1</v>
      </c>
      <c r="AP38" s="60">
        <v>1</v>
      </c>
      <c r="AQ38" s="57">
        <v>1</v>
      </c>
      <c r="AR38" s="60">
        <v>1</v>
      </c>
      <c r="AS38" s="57">
        <v>1</v>
      </c>
      <c r="AT38" s="63" t="s">
        <v>119</v>
      </c>
      <c r="AU38" s="63">
        <v>1</v>
      </c>
      <c r="AV38" s="64"/>
      <c r="AW38" s="92" t="s">
        <v>318</v>
      </c>
      <c r="AX38" s="64"/>
      <c r="AY38" s="64"/>
      <c r="AZ38" s="63" t="s">
        <v>21</v>
      </c>
      <c r="BB38" s="66">
        <f t="shared" si="6"/>
        <v>19</v>
      </c>
      <c r="BC38">
        <f ca="1">SUMPRODUCT((Stocks!$C$2:$C$2135=RIGHT(CELL("nomfichier",$A$1),LEN(CELL("nomfichier",$A$1))-SEARCH("]",CELL("nomfichier",$A$1))))*(Stocks!$A$2:$A$2135=AZ38)*(Stocks!$B$2:$B$2135))</f>
        <v>0</v>
      </c>
      <c r="BE38" s="116"/>
    </row>
    <row r="39" spans="2:57">
      <c r="Q39" s="118"/>
      <c r="R39" s="118"/>
      <c r="S39" s="118"/>
      <c r="T39" s="118"/>
      <c r="U39" s="118"/>
      <c r="V39" s="118"/>
      <c r="W39" s="118"/>
      <c r="X39" s="118"/>
      <c r="Y39" s="119"/>
      <c r="Z39" s="119"/>
      <c r="AA39" s="91"/>
      <c r="AB39" s="91"/>
      <c r="AC39" s="91"/>
      <c r="AD39" s="91"/>
      <c r="AE39" s="91"/>
      <c r="AF39" s="91"/>
      <c r="AG39" s="119"/>
      <c r="AH39" s="91"/>
      <c r="AI39" s="123"/>
      <c r="AJ39" s="91"/>
      <c r="AM39" s="57">
        <v>1</v>
      </c>
      <c r="AN39" s="60">
        <v>1</v>
      </c>
      <c r="AO39" s="57">
        <v>1</v>
      </c>
      <c r="AP39" s="60">
        <v>1</v>
      </c>
      <c r="AQ39" s="57">
        <v>1</v>
      </c>
      <c r="AR39" s="60">
        <v>1</v>
      </c>
      <c r="AS39" s="57">
        <v>1</v>
      </c>
      <c r="AT39" s="63" t="s">
        <v>119</v>
      </c>
      <c r="AU39" s="63">
        <v>1</v>
      </c>
      <c r="AV39" s="64"/>
      <c r="AW39" s="92" t="s">
        <v>195</v>
      </c>
      <c r="AX39" s="64"/>
      <c r="AY39" s="64"/>
      <c r="AZ39" s="63" t="s">
        <v>46</v>
      </c>
      <c r="BB39" s="66">
        <f t="shared" si="6"/>
        <v>19</v>
      </c>
      <c r="BC39">
        <f ca="1">SUMPRODUCT((Stocks!$C$2:$C$2135=RIGHT(CELL("nomfichier",$A$1),LEN(CELL("nomfichier",$A$1))-SEARCH("]",CELL("nomfichier",$A$1))))*(Stocks!$A$2:$A$2135=AZ39)*(Stocks!$B$2:$B$2135))</f>
        <v>0</v>
      </c>
      <c r="BD39" t="s">
        <v>218</v>
      </c>
      <c r="BE39" s="93"/>
    </row>
    <row r="40" spans="2:57">
      <c r="Q40" s="118"/>
      <c r="R40" s="118"/>
      <c r="S40" s="118"/>
      <c r="T40" s="118"/>
      <c r="U40" s="118"/>
      <c r="V40" s="118"/>
      <c r="W40" s="118"/>
      <c r="X40" s="118"/>
      <c r="Y40" s="119"/>
      <c r="Z40" s="119"/>
      <c r="AA40" s="91"/>
      <c r="AB40" s="91"/>
      <c r="AC40" s="91"/>
      <c r="AD40" s="91"/>
      <c r="AE40" s="91"/>
      <c r="AF40" s="91"/>
      <c r="AG40" s="91"/>
      <c r="AH40" s="91"/>
      <c r="AI40" s="123"/>
      <c r="AJ40" s="91"/>
      <c r="AM40" s="57">
        <v>1</v>
      </c>
      <c r="AN40" s="60">
        <v>1</v>
      </c>
      <c r="AO40" s="57">
        <v>1</v>
      </c>
      <c r="AP40" s="60">
        <v>1</v>
      </c>
      <c r="AQ40" s="57">
        <v>1</v>
      </c>
      <c r="AR40" s="60">
        <v>1</v>
      </c>
      <c r="AS40" s="57">
        <v>1</v>
      </c>
      <c r="AT40" s="120" t="s">
        <v>119</v>
      </c>
      <c r="AU40" s="120">
        <v>1</v>
      </c>
      <c r="AV40" s="121"/>
      <c r="AW40" s="121" t="s">
        <v>196</v>
      </c>
      <c r="AX40" s="121"/>
      <c r="AY40" s="121"/>
      <c r="AZ40" s="120" t="s">
        <v>47</v>
      </c>
      <c r="BB40" s="122">
        <f t="shared" si="6"/>
        <v>19</v>
      </c>
      <c r="BC40">
        <f ca="1">SUMPRODUCT((Stocks!$C$2:$C$2135=RIGHT(CELL("nomfichier",$A$1),LEN(CELL("nomfichier",$A$1))-SEARCH("]",CELL("nomfichier",$A$1))))*(Stocks!$A$2:$A$2135=AZ40)*(Stocks!$B$2:$B$2135))</f>
        <v>0</v>
      </c>
      <c r="BD40" t="s">
        <v>218</v>
      </c>
      <c r="BE40" s="93"/>
    </row>
    <row r="41" spans="2:57">
      <c r="Q41" s="118"/>
      <c r="R41" s="118"/>
      <c r="S41" s="118"/>
      <c r="T41" s="118"/>
      <c r="U41" s="118"/>
      <c r="V41" s="118"/>
      <c r="W41" s="118"/>
      <c r="X41" s="118"/>
      <c r="Y41" s="119"/>
      <c r="Z41" s="119"/>
      <c r="AA41" s="91"/>
      <c r="AB41" s="91"/>
      <c r="AC41" s="91"/>
      <c r="AD41" s="91"/>
      <c r="AE41" s="91"/>
      <c r="AF41" s="91" t="s">
        <v>87</v>
      </c>
      <c r="AG41" s="119"/>
      <c r="AH41" s="91"/>
      <c r="AI41" s="123"/>
      <c r="AJ41" s="91"/>
      <c r="AM41" s="106"/>
      <c r="AN41" s="105"/>
      <c r="AO41" s="106"/>
      <c r="AP41" s="105"/>
      <c r="AQ41" s="106"/>
      <c r="AR41" s="105"/>
      <c r="AS41" s="106"/>
      <c r="AT41" s="114"/>
      <c r="AU41" s="114"/>
      <c r="AV41" s="124"/>
      <c r="AW41" s="124"/>
      <c r="AX41" s="124"/>
      <c r="AY41" s="124"/>
      <c r="AZ41" s="114"/>
      <c r="BA41" s="73"/>
      <c r="BB41" s="107"/>
      <c r="BC41" s="73"/>
      <c r="BE41" s="93"/>
    </row>
    <row r="42" spans="2:57">
      <c r="Q42" s="118"/>
      <c r="R42" s="118"/>
      <c r="S42" s="118"/>
      <c r="T42" s="118"/>
      <c r="U42" s="118"/>
      <c r="V42" s="118"/>
      <c r="W42" s="118"/>
      <c r="X42" s="118"/>
      <c r="Y42" s="119"/>
      <c r="Z42" s="119"/>
      <c r="AA42" s="91"/>
      <c r="AB42" s="91"/>
      <c r="AC42" s="91"/>
      <c r="AD42" s="91"/>
      <c r="AE42" s="91"/>
      <c r="AF42" s="91"/>
      <c r="AG42" s="119"/>
      <c r="AH42" s="91"/>
      <c r="AI42" s="123"/>
      <c r="AJ42" s="91"/>
      <c r="AM42" s="106"/>
      <c r="AN42" s="105"/>
      <c r="AO42" s="106"/>
      <c r="AP42" s="105"/>
      <c r="AQ42" s="106"/>
      <c r="AR42" s="105"/>
      <c r="AS42" s="106"/>
      <c r="AT42" s="114"/>
      <c r="AU42" s="114"/>
      <c r="AV42" s="124"/>
      <c r="AW42" s="124"/>
      <c r="AX42" s="124"/>
      <c r="AY42" s="124"/>
      <c r="AZ42" s="114"/>
      <c r="BA42" s="73"/>
      <c r="BB42" s="107"/>
      <c r="BC42" s="73"/>
      <c r="BE42" s="73"/>
    </row>
    <row r="43" spans="2:57">
      <c r="Q43" s="118"/>
      <c r="R43" s="118"/>
      <c r="S43" s="118"/>
      <c r="T43" s="118"/>
      <c r="U43" s="118"/>
      <c r="V43" s="118"/>
      <c r="W43" s="118"/>
      <c r="X43" s="118"/>
      <c r="Y43" s="119"/>
      <c r="Z43" s="119"/>
      <c r="AA43" s="91"/>
      <c r="AB43" s="91"/>
      <c r="AC43" s="91"/>
      <c r="AD43" s="91"/>
      <c r="AE43" s="91"/>
      <c r="AF43" s="91"/>
      <c r="AG43" s="119"/>
      <c r="AH43" s="91"/>
      <c r="AI43" s="123"/>
      <c r="AJ43" s="91"/>
      <c r="BE43" s="73"/>
    </row>
    <row r="44" spans="2:57"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BE44" s="73"/>
    </row>
    <row r="45" spans="2:57">
      <c r="L45" s="63"/>
      <c r="Q45" s="118"/>
      <c r="R45" s="118"/>
      <c r="S45" s="118"/>
      <c r="T45" s="118"/>
      <c r="U45" s="118"/>
      <c r="V45" s="118"/>
      <c r="W45" s="118"/>
      <c r="X45" s="118"/>
      <c r="Y45" s="119"/>
      <c r="Z45" s="119"/>
      <c r="AA45" s="91"/>
      <c r="AB45" s="91"/>
      <c r="AC45" s="91"/>
      <c r="AD45" s="91"/>
      <c r="AE45" s="91"/>
      <c r="AF45" s="91"/>
      <c r="AG45" s="119"/>
      <c r="AH45" s="91"/>
      <c r="AI45" s="123"/>
      <c r="AJ45" s="91"/>
      <c r="BE45" s="110"/>
    </row>
    <row r="46" spans="2:57">
      <c r="Q46" s="118"/>
      <c r="R46" s="118"/>
      <c r="S46" s="118"/>
      <c r="T46" s="118"/>
      <c r="U46" s="118"/>
      <c r="V46" s="118"/>
      <c r="W46" s="118"/>
      <c r="X46" s="118"/>
      <c r="Y46" s="119"/>
      <c r="Z46" s="119"/>
      <c r="AA46" s="91"/>
      <c r="AB46" s="91"/>
      <c r="AC46" s="91"/>
      <c r="AD46" s="91"/>
      <c r="AE46" s="91"/>
      <c r="AF46" s="91"/>
      <c r="AG46" s="119"/>
      <c r="AH46" s="91"/>
      <c r="AI46" s="123"/>
      <c r="AJ46" s="91"/>
      <c r="BE46" s="110"/>
    </row>
    <row r="47" spans="2:57">
      <c r="Q47" s="118"/>
      <c r="R47" s="118"/>
      <c r="S47" s="118"/>
      <c r="T47" s="118"/>
      <c r="U47" s="118"/>
      <c r="V47" s="118"/>
      <c r="W47" s="118"/>
      <c r="X47" s="118"/>
      <c r="Y47" s="119"/>
      <c r="Z47" s="119"/>
      <c r="AA47" s="91"/>
      <c r="AB47" s="91"/>
      <c r="AC47" s="91"/>
      <c r="AD47" s="91"/>
      <c r="AE47" s="91"/>
      <c r="AF47" s="91"/>
      <c r="AG47" s="119"/>
      <c r="AH47" s="91"/>
      <c r="AI47" s="123"/>
      <c r="AJ47" s="91"/>
      <c r="BE47" s="110"/>
    </row>
    <row r="48" spans="2:57">
      <c r="BE48" s="110"/>
    </row>
    <row r="49" spans="57:57">
      <c r="BE49" s="110"/>
    </row>
    <row r="50" spans="57:57">
      <c r="BE50" s="110"/>
    </row>
    <row r="51" spans="57:57">
      <c r="BE51" s="110"/>
    </row>
    <row r="52" spans="57:57">
      <c r="BE52" s="110"/>
    </row>
    <row r="53" spans="57:57">
      <c r="BE53" s="110"/>
    </row>
    <row r="54" spans="57:57">
      <c r="BE54" s="110"/>
    </row>
  </sheetData>
  <dataConsolidate topLabels="1"/>
  <mergeCells count="11">
    <mergeCell ref="AT13:AY13"/>
    <mergeCell ref="D2:G2"/>
    <mergeCell ref="AA2:AF2"/>
    <mergeCell ref="C17:H17"/>
    <mergeCell ref="C12:H12"/>
    <mergeCell ref="C5:H5"/>
    <mergeCell ref="AT21:AZ21"/>
    <mergeCell ref="Y26:AF26"/>
    <mergeCell ref="Y31:AG31"/>
    <mergeCell ref="AT28:AY28"/>
    <mergeCell ref="Y14:AG14"/>
  </mergeCells>
  <conditionalFormatting sqref="BC10:BC12 BC14:BC15">
    <cfRule type="cellIs" dxfId="145" priority="571" operator="greaterThan">
      <formula>BB10</formula>
    </cfRule>
    <cfRule type="cellIs" dxfId="144" priority="572" operator="lessThan">
      <formula>BB10</formula>
    </cfRule>
  </conditionalFormatting>
  <conditionalFormatting sqref="K13">
    <cfRule type="cellIs" dxfId="143" priority="575" operator="lessThan">
      <formula>J13</formula>
    </cfRule>
    <cfRule type="cellIs" dxfId="142" priority="576" operator="greaterThanOrEqual">
      <formula>J13</formula>
    </cfRule>
  </conditionalFormatting>
  <conditionalFormatting sqref="BC22">
    <cfRule type="cellIs" dxfId="141" priority="429" operator="greaterThanOrEqual">
      <formula>BB22</formula>
    </cfRule>
    <cfRule type="cellIs" dxfId="140" priority="430" operator="lessThan">
      <formula>BB22</formula>
    </cfRule>
  </conditionalFormatting>
  <conditionalFormatting sqref="BC23">
    <cfRule type="cellIs" dxfId="139" priority="427" operator="greaterThanOrEqual">
      <formula>BB23</formula>
    </cfRule>
    <cfRule type="cellIs" dxfId="138" priority="428" operator="lessThan">
      <formula>BB23</formula>
    </cfRule>
  </conditionalFormatting>
  <conditionalFormatting sqref="BC24">
    <cfRule type="cellIs" dxfId="137" priority="425" operator="greaterThanOrEqual">
      <formula>BB24</formula>
    </cfRule>
    <cfRule type="cellIs" dxfId="136" priority="426" operator="lessThan">
      <formula>BB24</formula>
    </cfRule>
  </conditionalFormatting>
  <conditionalFormatting sqref="BC25">
    <cfRule type="cellIs" dxfId="135" priority="423" operator="greaterThanOrEqual">
      <formula>BB25</formula>
    </cfRule>
    <cfRule type="cellIs" dxfId="134" priority="424" operator="lessThan">
      <formula>BB25</formula>
    </cfRule>
  </conditionalFormatting>
  <conditionalFormatting sqref="BC27">
    <cfRule type="cellIs" dxfId="133" priority="411" operator="greaterThanOrEqual">
      <formula>BB27</formula>
    </cfRule>
    <cfRule type="cellIs" dxfId="132" priority="412" operator="lessThan">
      <formula>BB27</formula>
    </cfRule>
  </conditionalFormatting>
  <conditionalFormatting sqref="BC26">
    <cfRule type="cellIs" dxfId="131" priority="409" operator="greaterThanOrEqual">
      <formula>BB26</formula>
    </cfRule>
    <cfRule type="cellIs" dxfId="130" priority="410" operator="lessThan">
      <formula>BB26</formula>
    </cfRule>
  </conditionalFormatting>
  <conditionalFormatting sqref="BC29">
    <cfRule type="cellIs" dxfId="129" priority="403" operator="greaterThanOrEqual">
      <formula>BB29</formula>
    </cfRule>
    <cfRule type="cellIs" dxfId="128" priority="404" operator="lessThan">
      <formula>BB29</formula>
    </cfRule>
  </conditionalFormatting>
  <conditionalFormatting sqref="BC30">
    <cfRule type="cellIs" dxfId="127" priority="401" operator="greaterThanOrEqual">
      <formula>BB30</formula>
    </cfRule>
    <cfRule type="cellIs" dxfId="126" priority="402" operator="lessThan">
      <formula>BB30</formula>
    </cfRule>
  </conditionalFormatting>
  <conditionalFormatting sqref="BC31">
    <cfRule type="cellIs" dxfId="125" priority="399" operator="greaterThanOrEqual">
      <formula>BB31</formula>
    </cfRule>
    <cfRule type="cellIs" dxfId="124" priority="400" operator="lessThan">
      <formula>BB31</formula>
    </cfRule>
  </conditionalFormatting>
  <conditionalFormatting sqref="BC32">
    <cfRule type="cellIs" dxfId="123" priority="397" operator="greaterThanOrEqual">
      <formula>BB32</formula>
    </cfRule>
    <cfRule type="cellIs" dxfId="122" priority="398" operator="lessThan">
      <formula>BB32</formula>
    </cfRule>
  </conditionalFormatting>
  <conditionalFormatting sqref="BC34">
    <cfRule type="cellIs" dxfId="121" priority="395" operator="greaterThanOrEqual">
      <formula>BB34</formula>
    </cfRule>
    <cfRule type="cellIs" dxfId="120" priority="396" operator="lessThan">
      <formula>BB34</formula>
    </cfRule>
  </conditionalFormatting>
  <conditionalFormatting sqref="BC33">
    <cfRule type="cellIs" dxfId="119" priority="393" operator="greaterThanOrEqual">
      <formula>BB33</formula>
    </cfRule>
    <cfRule type="cellIs" dxfId="118" priority="394" operator="lessThan">
      <formula>BB33</formula>
    </cfRule>
  </conditionalFormatting>
  <conditionalFormatting sqref="BC35">
    <cfRule type="cellIs" dxfId="117" priority="379" operator="greaterThanOrEqual">
      <formula>BB35</formula>
    </cfRule>
    <cfRule type="cellIs" dxfId="116" priority="380" operator="lessThan">
      <formula>BB35</formula>
    </cfRule>
  </conditionalFormatting>
  <conditionalFormatting sqref="BC36">
    <cfRule type="cellIs" dxfId="115" priority="377" operator="greaterThanOrEqual">
      <formula>BB36</formula>
    </cfRule>
    <cfRule type="cellIs" dxfId="114" priority="378" operator="lessThan">
      <formula>BB36</formula>
    </cfRule>
  </conditionalFormatting>
  <conditionalFormatting sqref="BC37">
    <cfRule type="cellIs" dxfId="113" priority="363" operator="greaterThanOrEqual">
      <formula>BB37</formula>
    </cfRule>
    <cfRule type="cellIs" dxfId="112" priority="364" operator="lessThan">
      <formula>BB37</formula>
    </cfRule>
  </conditionalFormatting>
  <conditionalFormatting sqref="BC38">
    <cfRule type="cellIs" dxfId="111" priority="351" operator="greaterThanOrEqual">
      <formula>BB38</formula>
    </cfRule>
    <cfRule type="cellIs" dxfId="110" priority="352" operator="lessThan">
      <formula>BB38</formula>
    </cfRule>
  </conditionalFormatting>
  <conditionalFormatting sqref="BC39">
    <cfRule type="cellIs" dxfId="109" priority="349" operator="greaterThanOrEqual">
      <formula>BB39</formula>
    </cfRule>
    <cfRule type="cellIs" dxfId="108" priority="350" operator="lessThan">
      <formula>BB39</formula>
    </cfRule>
  </conditionalFormatting>
  <conditionalFormatting sqref="BC40">
    <cfRule type="cellIs" dxfId="107" priority="347" operator="greaterThanOrEqual">
      <formula>BB40</formula>
    </cfRule>
    <cfRule type="cellIs" dxfId="106" priority="348" operator="lessThan">
      <formula>BB40</formula>
    </cfRule>
  </conditionalFormatting>
  <conditionalFormatting sqref="AJ16">
    <cfRule type="cellIs" dxfId="105" priority="345" operator="greaterThanOrEqual">
      <formula>AI16</formula>
    </cfRule>
    <cfRule type="cellIs" dxfId="104" priority="346" operator="lessThan">
      <formula>AI16</formula>
    </cfRule>
  </conditionalFormatting>
  <conditionalFormatting sqref="AJ17">
    <cfRule type="cellIs" dxfId="103" priority="343" operator="greaterThanOrEqual">
      <formula>AI17</formula>
    </cfRule>
    <cfRule type="cellIs" dxfId="102" priority="344" operator="lessThan">
      <formula>AI17</formula>
    </cfRule>
  </conditionalFormatting>
  <conditionalFormatting sqref="AJ18">
    <cfRule type="cellIs" dxfId="101" priority="333" operator="greaterThanOrEqual">
      <formula>AI18</formula>
    </cfRule>
    <cfRule type="cellIs" dxfId="100" priority="334" operator="lessThan">
      <formula>AI18</formula>
    </cfRule>
  </conditionalFormatting>
  <conditionalFormatting sqref="AJ19">
    <cfRule type="cellIs" dxfId="99" priority="331" operator="greaterThanOrEqual">
      <formula>AI19</formula>
    </cfRule>
    <cfRule type="cellIs" dxfId="98" priority="332" operator="lessThan">
      <formula>AI19</formula>
    </cfRule>
  </conditionalFormatting>
  <conditionalFormatting sqref="AJ20">
    <cfRule type="cellIs" dxfId="97" priority="329" operator="greaterThanOrEqual">
      <formula>AI20</formula>
    </cfRule>
    <cfRule type="cellIs" dxfId="96" priority="330" operator="lessThan">
      <formula>AI20</formula>
    </cfRule>
  </conditionalFormatting>
  <conditionalFormatting sqref="AJ21">
    <cfRule type="cellIs" dxfId="95" priority="327" operator="greaterThanOrEqual">
      <formula>AI21</formula>
    </cfRule>
    <cfRule type="cellIs" dxfId="94" priority="328" operator="lessThan">
      <formula>AI21</formula>
    </cfRule>
  </conditionalFormatting>
  <conditionalFormatting sqref="AJ22">
    <cfRule type="cellIs" dxfId="93" priority="325" operator="greaterThanOrEqual">
      <formula>AI22</formula>
    </cfRule>
    <cfRule type="cellIs" dxfId="92" priority="326" operator="lessThan">
      <formula>AI22</formula>
    </cfRule>
  </conditionalFormatting>
  <conditionalFormatting sqref="AJ23">
    <cfRule type="cellIs" dxfId="91" priority="323" operator="greaterThanOrEqual">
      <formula>AI23</formula>
    </cfRule>
    <cfRule type="cellIs" dxfId="90" priority="324" operator="lessThan">
      <formula>AI23</formula>
    </cfRule>
  </conditionalFormatting>
  <conditionalFormatting sqref="AJ24">
    <cfRule type="cellIs" dxfId="89" priority="321" operator="greaterThanOrEqual">
      <formula>AI24</formula>
    </cfRule>
    <cfRule type="cellIs" dxfId="88" priority="322" operator="lessThan">
      <formula>AI24</formula>
    </cfRule>
  </conditionalFormatting>
  <conditionalFormatting sqref="AJ25">
    <cfRule type="cellIs" dxfId="87" priority="313" operator="greaterThanOrEqual">
      <formula>AI25</formula>
    </cfRule>
    <cfRule type="cellIs" dxfId="86" priority="314" operator="lessThan">
      <formula>AI25</formula>
    </cfRule>
  </conditionalFormatting>
  <conditionalFormatting sqref="AJ27">
    <cfRule type="cellIs" dxfId="85" priority="311" operator="greaterThanOrEqual">
      <formula>AI27</formula>
    </cfRule>
    <cfRule type="cellIs" dxfId="84" priority="312" operator="lessThan">
      <formula>AI27</formula>
    </cfRule>
  </conditionalFormatting>
  <conditionalFormatting sqref="AJ28">
    <cfRule type="cellIs" dxfId="83" priority="309" operator="greaterThanOrEqual">
      <formula>AI28</formula>
    </cfRule>
    <cfRule type="cellIs" dxfId="82" priority="310" operator="lessThan">
      <formula>AI28</formula>
    </cfRule>
  </conditionalFormatting>
  <conditionalFormatting sqref="AJ29">
    <cfRule type="cellIs" dxfId="81" priority="297" operator="greaterThanOrEqual">
      <formula>AI29</formula>
    </cfRule>
    <cfRule type="cellIs" dxfId="80" priority="298" operator="lessThan">
      <formula>AI29</formula>
    </cfRule>
  </conditionalFormatting>
  <conditionalFormatting sqref="AJ30">
    <cfRule type="cellIs" dxfId="79" priority="295" operator="greaterThanOrEqual">
      <formula>AI30</formula>
    </cfRule>
    <cfRule type="cellIs" dxfId="78" priority="296" operator="lessThan">
      <formula>AI30</formula>
    </cfRule>
  </conditionalFormatting>
  <conditionalFormatting sqref="AJ32">
    <cfRule type="cellIs" dxfId="77" priority="293" operator="greaterThanOrEqual">
      <formula>AI32</formula>
    </cfRule>
    <cfRule type="cellIs" dxfId="76" priority="294" operator="lessThan">
      <formula>AI32</formula>
    </cfRule>
  </conditionalFormatting>
  <conditionalFormatting sqref="AJ33">
    <cfRule type="cellIs" dxfId="75" priority="279" operator="greaterThanOrEqual">
      <formula>AI33</formula>
    </cfRule>
    <cfRule type="cellIs" dxfId="74" priority="280" operator="lessThan">
      <formula>AI33</formula>
    </cfRule>
  </conditionalFormatting>
  <conditionalFormatting sqref="AJ34">
    <cfRule type="cellIs" dxfId="73" priority="277" operator="greaterThanOrEqual">
      <formula>AI34</formula>
    </cfRule>
    <cfRule type="cellIs" dxfId="72" priority="278" operator="lessThan">
      <formula>AI34</formula>
    </cfRule>
  </conditionalFormatting>
  <conditionalFormatting sqref="AJ35">
    <cfRule type="cellIs" dxfId="71" priority="275" operator="greaterThanOrEqual">
      <formula>AI35</formula>
    </cfRule>
    <cfRule type="cellIs" dxfId="70" priority="276" operator="lessThan">
      <formula>AI35</formula>
    </cfRule>
  </conditionalFormatting>
  <conditionalFormatting sqref="AJ36">
    <cfRule type="cellIs" dxfId="69" priority="273" operator="greaterThanOrEqual">
      <formula>AI36</formula>
    </cfRule>
    <cfRule type="cellIs" dxfId="68" priority="274" operator="lessThan">
      <formula>AI36</formula>
    </cfRule>
  </conditionalFormatting>
  <conditionalFormatting sqref="AJ37">
    <cfRule type="cellIs" dxfId="67" priority="271" operator="greaterThanOrEqual">
      <formula>AI37</formula>
    </cfRule>
    <cfRule type="cellIs" dxfId="66" priority="272" operator="lessThan">
      <formula>AI37</formula>
    </cfRule>
  </conditionalFormatting>
  <conditionalFormatting sqref="AJ38">
    <cfRule type="cellIs" dxfId="65" priority="267" operator="greaterThanOrEqual">
      <formula>AI38</formula>
    </cfRule>
    <cfRule type="cellIs" dxfId="64" priority="268" operator="lessThan">
      <formula>AI38</formula>
    </cfRule>
  </conditionalFormatting>
  <conditionalFormatting sqref="K14">
    <cfRule type="cellIs" dxfId="63" priority="249" operator="lessThan">
      <formula>J14</formula>
    </cfRule>
    <cfRule type="cellIs" dxfId="62" priority="250" operator="greaterThanOrEqual">
      <formula>J14</formula>
    </cfRule>
  </conditionalFormatting>
  <conditionalFormatting sqref="K15">
    <cfRule type="cellIs" dxfId="61" priority="247" operator="lessThan">
      <formula>J15</formula>
    </cfRule>
    <cfRule type="cellIs" dxfId="60" priority="248" operator="greaterThanOrEqual">
      <formula>J15</formula>
    </cfRule>
  </conditionalFormatting>
  <conditionalFormatting sqref="K16">
    <cfRule type="cellIs" dxfId="59" priority="245" operator="lessThan">
      <formula>J16</formula>
    </cfRule>
    <cfRule type="cellIs" dxfId="58" priority="246" operator="greaterThanOrEqual">
      <formula>J16</formula>
    </cfRule>
  </conditionalFormatting>
  <conditionalFormatting sqref="K19">
    <cfRule type="cellIs" dxfId="57" priority="241" operator="lessThan">
      <formula>J19</formula>
    </cfRule>
    <cfRule type="cellIs" dxfId="56" priority="242" operator="greaterThanOrEqual">
      <formula>J19</formula>
    </cfRule>
  </conditionalFormatting>
  <conditionalFormatting sqref="K20">
    <cfRule type="cellIs" dxfId="55" priority="239" operator="lessThan">
      <formula>J20</formula>
    </cfRule>
    <cfRule type="cellIs" dxfId="54" priority="240" operator="greaterThanOrEqual">
      <formula>J20</formula>
    </cfRule>
  </conditionalFormatting>
  <conditionalFormatting sqref="K21">
    <cfRule type="cellIs" dxfId="53" priority="237" operator="lessThan">
      <formula>J21</formula>
    </cfRule>
    <cfRule type="cellIs" dxfId="52" priority="238" operator="greaterThanOrEqual">
      <formula>J21</formula>
    </cfRule>
  </conditionalFormatting>
  <conditionalFormatting sqref="K22">
    <cfRule type="cellIs" dxfId="51" priority="235" operator="lessThan">
      <formula>J22</formula>
    </cfRule>
    <cfRule type="cellIs" dxfId="50" priority="236" operator="greaterThanOrEqual">
      <formula>J22</formula>
    </cfRule>
  </conditionalFormatting>
  <conditionalFormatting sqref="K23">
    <cfRule type="cellIs" dxfId="49" priority="233" operator="lessThan">
      <formula>J23</formula>
    </cfRule>
    <cfRule type="cellIs" dxfId="48" priority="234" operator="greaterThanOrEqual">
      <formula>J23</formula>
    </cfRule>
  </conditionalFormatting>
  <conditionalFormatting sqref="K24">
    <cfRule type="cellIs" dxfId="47" priority="231" operator="lessThan">
      <formula>J24</formula>
    </cfRule>
    <cfRule type="cellIs" dxfId="46" priority="232" operator="greaterThanOrEqual">
      <formula>J24</formula>
    </cfRule>
  </conditionalFormatting>
  <conditionalFormatting sqref="K25">
    <cfRule type="cellIs" dxfId="45" priority="227" operator="lessThan">
      <formula>J25</formula>
    </cfRule>
    <cfRule type="cellIs" dxfId="44" priority="228" operator="greaterThanOrEqual">
      <formula>J25</formula>
    </cfRule>
  </conditionalFormatting>
  <conditionalFormatting sqref="K26">
    <cfRule type="cellIs" dxfId="43" priority="217" operator="lessThan">
      <formula>J26</formula>
    </cfRule>
    <cfRule type="cellIs" dxfId="42" priority="218" operator="greaterThanOrEqual">
      <formula>J26</formula>
    </cfRule>
  </conditionalFormatting>
  <conditionalFormatting sqref="K11">
    <cfRule type="cellIs" dxfId="41" priority="209" operator="lessThan">
      <formula>J11</formula>
    </cfRule>
    <cfRule type="cellIs" dxfId="40" priority="210" operator="greaterThanOrEqual">
      <formula>J11</formula>
    </cfRule>
  </conditionalFormatting>
  <conditionalFormatting sqref="K18">
    <cfRule type="cellIs" dxfId="39" priority="205" operator="lessThan">
      <formula>J18</formula>
    </cfRule>
    <cfRule type="cellIs" dxfId="38" priority="206" operator="greaterThanOrEqual">
      <formula>J18</formula>
    </cfRule>
  </conditionalFormatting>
  <conditionalFormatting sqref="BC20">
    <cfRule type="cellIs" dxfId="37" priority="201" operator="greaterThanOrEqual">
      <formula>BB20</formula>
    </cfRule>
    <cfRule type="cellIs" dxfId="36" priority="202" operator="lessThan">
      <formula>BB20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3"/>
  <sheetViews>
    <sheetView zoomScale="90" zoomScaleNormal="90" workbookViewId="0">
      <selection activeCell="D1" sqref="D1"/>
    </sheetView>
  </sheetViews>
  <sheetFormatPr baseColWidth="10" defaultRowHeight="14.4"/>
  <cols>
    <col min="1" max="1" width="4.44140625" customWidth="1"/>
    <col min="2" max="3" width="4.6640625" bestFit="1" customWidth="1"/>
    <col min="4" max="4" width="44.6640625" bestFit="1" customWidth="1"/>
    <col min="7" max="7" width="11.44140625" style="48"/>
    <col min="12" max="12" width="18" customWidth="1"/>
  </cols>
  <sheetData>
    <row r="1" spans="1:13" ht="23.25" customHeight="1" thickBot="1">
      <c r="A1" t="s">
        <v>212</v>
      </c>
      <c r="C1" t="s">
        <v>244</v>
      </c>
    </row>
    <row r="2" spans="1:13" ht="36.75" customHeight="1" thickBot="1">
      <c r="A2" s="16" t="s">
        <v>115</v>
      </c>
      <c r="B2" s="16" t="s">
        <v>115</v>
      </c>
      <c r="C2" s="16" t="s">
        <v>115</v>
      </c>
      <c r="D2" s="16" t="s">
        <v>322</v>
      </c>
      <c r="E2" s="16" t="s">
        <v>247</v>
      </c>
      <c r="F2" s="44" t="s">
        <v>126</v>
      </c>
      <c r="G2" s="45" t="s">
        <v>155</v>
      </c>
      <c r="H2" s="31" t="s">
        <v>0</v>
      </c>
      <c r="J2" s="51" t="s">
        <v>156</v>
      </c>
      <c r="K2" s="52" t="s">
        <v>157</v>
      </c>
      <c r="L2" s="55" t="s">
        <v>159</v>
      </c>
    </row>
    <row r="3" spans="1:13">
      <c r="A3" s="17">
        <v>1</v>
      </c>
      <c r="B3" s="17"/>
      <c r="C3" s="17"/>
      <c r="D3" s="18" t="s">
        <v>319</v>
      </c>
      <c r="E3" s="32" t="s">
        <v>135</v>
      </c>
      <c r="F3" s="30">
        <v>5</v>
      </c>
      <c r="G3" s="42"/>
      <c r="J3" s="53">
        <f ca="1">TODAY()</f>
        <v>42440</v>
      </c>
      <c r="K3" s="54">
        <f ca="1">WEEKNUM(J3)-1</f>
        <v>10</v>
      </c>
      <c r="L3" s="56">
        <f ca="1">WEEKNUM(J3)</f>
        <v>11</v>
      </c>
    </row>
    <row r="4" spans="1:13">
      <c r="A4" s="17"/>
      <c r="B4" s="19">
        <v>1</v>
      </c>
      <c r="C4" s="19"/>
      <c r="D4" s="20" t="s">
        <v>320</v>
      </c>
      <c r="E4" s="33" t="s">
        <v>136</v>
      </c>
      <c r="F4" s="30"/>
      <c r="G4" s="42"/>
    </row>
    <row r="5" spans="1:13">
      <c r="A5" s="17"/>
      <c r="B5" s="19"/>
      <c r="C5" s="21">
        <v>1</v>
      </c>
      <c r="D5" s="20" t="s">
        <v>321</v>
      </c>
      <c r="E5" s="34" t="s">
        <v>137</v>
      </c>
      <c r="F5" s="30"/>
      <c r="G5" s="42"/>
    </row>
    <row r="6" spans="1:13" ht="15" thickBot="1">
      <c r="A6" s="223" t="s">
        <v>325</v>
      </c>
      <c r="B6" s="223"/>
      <c r="C6" s="223"/>
      <c r="D6" s="223"/>
      <c r="E6" s="223"/>
      <c r="F6" s="41"/>
      <c r="G6" s="50"/>
      <c r="J6" s="74"/>
      <c r="K6" s="74"/>
      <c r="L6" s="74"/>
    </row>
    <row r="7" spans="1:13">
      <c r="A7" s="17">
        <v>1</v>
      </c>
      <c r="B7" s="19">
        <v>1</v>
      </c>
      <c r="C7" s="21">
        <v>1</v>
      </c>
      <c r="D7" s="25" t="s">
        <v>99</v>
      </c>
      <c r="E7" s="35" t="s">
        <v>138</v>
      </c>
      <c r="F7" s="13"/>
      <c r="G7" s="42">
        <f>($F$3*A7)+($F$4*B7)+($F$5*C7)</f>
        <v>5</v>
      </c>
      <c r="H7">
        <f ca="1">SUMPRODUCT((Stocks!$C$2:$C$2135=RIGHT(CELL("nomfichier",$A$1),LEN(CELL("nomfichier",$A$1))-SEARCH("]",CELL("nomfichier",$A$1))))*(Stocks!$A$2:$A$2135=E7)*(Stocks!$B$2:$B$2135))</f>
        <v>0</v>
      </c>
    </row>
    <row r="8" spans="1:13">
      <c r="A8" s="17">
        <v>1</v>
      </c>
      <c r="B8" s="19">
        <v>1</v>
      </c>
      <c r="C8" s="21">
        <v>1</v>
      </c>
      <c r="D8" s="22" t="s">
        <v>98</v>
      </c>
      <c r="E8" s="36" t="s">
        <v>139</v>
      </c>
      <c r="F8" s="13"/>
      <c r="G8" s="42">
        <f t="shared" ref="G8:G11" si="0">($F$3*A8)+($F$4*B8)+($F$5*C8)</f>
        <v>5</v>
      </c>
      <c r="H8">
        <f ca="1">SUMPRODUCT((Stocks!$C$2:$C$2135=RIGHT(CELL("nomfichier",$A$1),LEN(CELL("nomfichier",$A$1))-SEARCH("]",CELL("nomfichier",$A$1))))*(Stocks!$A$2:$A$2135=E8)*(Stocks!$B$2:$B$2135))</f>
        <v>0</v>
      </c>
    </row>
    <row r="9" spans="1:13">
      <c r="A9" s="17">
        <v>3</v>
      </c>
      <c r="B9" s="19">
        <v>3</v>
      </c>
      <c r="C9" s="21">
        <v>3</v>
      </c>
      <c r="D9" s="24" t="s">
        <v>323</v>
      </c>
      <c r="E9" s="36" t="s">
        <v>97</v>
      </c>
      <c r="F9" s="13"/>
      <c r="G9" s="42">
        <f t="shared" si="0"/>
        <v>15</v>
      </c>
      <c r="H9">
        <f ca="1">SUMPRODUCT((Stocks!$C$2:$C$2135=RIGHT(CELL("nomfichier",$A$1),LEN(CELL("nomfichier",$A$1))-SEARCH("]",CELL("nomfichier",$A$1))))*(Stocks!$A$2:$A$2135=E9)*(Stocks!$B$2:$B$2135))</f>
        <v>0</v>
      </c>
      <c r="L9" s="14"/>
      <c r="M9" s="14"/>
    </row>
    <row r="10" spans="1:13">
      <c r="A10" s="17">
        <v>1</v>
      </c>
      <c r="B10" s="19">
        <v>1</v>
      </c>
      <c r="C10" s="21">
        <v>1</v>
      </c>
      <c r="D10" s="24" t="s">
        <v>324</v>
      </c>
      <c r="E10" s="36" t="s">
        <v>140</v>
      </c>
      <c r="F10" s="13"/>
      <c r="G10" s="42">
        <f t="shared" si="0"/>
        <v>5</v>
      </c>
      <c r="H10">
        <f ca="1">SUMPRODUCT((Stocks!$C$2:$C$2135=RIGHT(CELL("nomfichier",$A$1),LEN(CELL("nomfichier",$A$1))-SEARCH("]",CELL("nomfichier",$A$1))))*(Stocks!$A$2:$A$2135=E10)*(Stocks!$B$2:$B$2135))</f>
        <v>0</v>
      </c>
      <c r="I10" s="14"/>
      <c r="L10" s="14"/>
      <c r="M10" s="14"/>
    </row>
    <row r="11" spans="1:13" ht="15" thickBot="1">
      <c r="A11" s="17">
        <v>1</v>
      </c>
      <c r="B11" s="19">
        <v>1</v>
      </c>
      <c r="C11" s="21">
        <v>1</v>
      </c>
      <c r="D11" s="24" t="s">
        <v>93</v>
      </c>
      <c r="E11" s="38" t="s">
        <v>143</v>
      </c>
      <c r="F11" s="13"/>
      <c r="G11" s="42">
        <f t="shared" si="0"/>
        <v>5</v>
      </c>
      <c r="H11">
        <f ca="1">SUMPRODUCT((Stocks!$C$2:$C$2135=RIGHT(CELL("nomfichier",$A$1),LEN(CELL("nomfichier",$A$1))-SEARCH("]",CELL("nomfichier",$A$1))))*(Stocks!$A$2:$A$2135=E11)*(Stocks!$B$2:$B$2135))</f>
        <v>0</v>
      </c>
      <c r="L11" s="14"/>
      <c r="M11" s="14"/>
    </row>
    <row r="12" spans="1:13" ht="15" thickBot="1">
      <c r="A12" s="224" t="s">
        <v>255</v>
      </c>
      <c r="B12" s="224"/>
      <c r="C12" s="224"/>
      <c r="D12" s="224"/>
      <c r="E12" s="224"/>
      <c r="F12" s="41"/>
      <c r="G12" s="50"/>
      <c r="L12" s="14"/>
      <c r="M12" s="14"/>
    </row>
    <row r="13" spans="1:13">
      <c r="A13" s="26">
        <v>1</v>
      </c>
      <c r="B13" s="27">
        <v>1</v>
      </c>
      <c r="C13" s="28">
        <v>1</v>
      </c>
      <c r="D13" s="29" t="s">
        <v>326</v>
      </c>
      <c r="E13" s="39" t="s">
        <v>144</v>
      </c>
      <c r="F13" s="13"/>
      <c r="G13" s="42">
        <f t="shared" ref="G13:G20" si="1">($F$3*A13)+($F$4*B13)+($F$5*C13)</f>
        <v>5</v>
      </c>
      <c r="H13">
        <f ca="1">SUMPRODUCT((Stocks!$C$2:$C$2135=RIGHT(CELL("nomfichier",$A$1),LEN(CELL("nomfichier",$A$1))-SEARCH("]",CELL("nomfichier",$A$1))))*(Stocks!$A$2:$A$2135=E13)*(Stocks!$B$2:$B$2135))</f>
        <v>0</v>
      </c>
      <c r="L13" s="14"/>
      <c r="M13" s="14"/>
    </row>
    <row r="14" spans="1:13">
      <c r="A14" s="26">
        <v>1</v>
      </c>
      <c r="B14" s="27">
        <v>1</v>
      </c>
      <c r="C14" s="28">
        <v>1</v>
      </c>
      <c r="D14" s="29" t="s">
        <v>2</v>
      </c>
      <c r="E14" s="40" t="s">
        <v>145</v>
      </c>
      <c r="F14" s="13"/>
      <c r="G14" s="42">
        <f t="shared" si="1"/>
        <v>5</v>
      </c>
      <c r="H14">
        <f ca="1">SUMPRODUCT((Stocks!$C$2:$C$2135=RIGHT(CELL("nomfichier",$A$1),LEN(CELL("nomfichier",$A$1))-SEARCH("]",CELL("nomfichier",$A$1))))*(Stocks!$A$2:$A$2135=E14)*(Stocks!$B$2:$B$2135))</f>
        <v>0</v>
      </c>
      <c r="L14" s="14"/>
      <c r="M14" s="14"/>
    </row>
    <row r="15" spans="1:13">
      <c r="A15" s="17">
        <v>1</v>
      </c>
      <c r="B15" s="19">
        <v>1</v>
      </c>
      <c r="C15" s="21">
        <v>1</v>
      </c>
      <c r="D15" s="24" t="s">
        <v>5</v>
      </c>
      <c r="E15" s="36" t="s">
        <v>146</v>
      </c>
      <c r="F15" s="13"/>
      <c r="G15" s="42">
        <f t="shared" si="1"/>
        <v>5</v>
      </c>
      <c r="H15">
        <f ca="1">SUMPRODUCT((Stocks!$C$2:$C$2135=RIGHT(CELL("nomfichier",$A$1),LEN(CELL("nomfichier",$A$1))-SEARCH("]",CELL("nomfichier",$A$1))))*(Stocks!$A$2:$A$2135=E15)*(Stocks!$B$2:$B$2135))</f>
        <v>0</v>
      </c>
    </row>
    <row r="16" spans="1:13">
      <c r="A16" s="17"/>
      <c r="B16" s="19">
        <v>1</v>
      </c>
      <c r="C16" s="21"/>
      <c r="D16" s="23" t="s">
        <v>327</v>
      </c>
      <c r="E16" s="37" t="s">
        <v>148</v>
      </c>
      <c r="F16" s="13"/>
      <c r="G16" s="42">
        <f t="shared" si="1"/>
        <v>0</v>
      </c>
      <c r="H16">
        <f ca="1">SUMPRODUCT((Stocks!$C$2:$C$2135=RIGHT(CELL("nomfichier",$A$1),LEN(CELL("nomfichier",$A$1))-SEARCH("]",CELL("nomfichier",$A$1))))*(Stocks!$A$2:$A$2135=E16)*(Stocks!$B$2:$B$2135))</f>
        <v>0</v>
      </c>
    </row>
    <row r="17" spans="1:8">
      <c r="A17" s="17">
        <v>1</v>
      </c>
      <c r="B17" s="19"/>
      <c r="C17" s="21">
        <v>1</v>
      </c>
      <c r="D17" s="24" t="s">
        <v>328</v>
      </c>
      <c r="E17" s="36" t="s">
        <v>149</v>
      </c>
      <c r="F17" s="13"/>
      <c r="G17" s="42">
        <f t="shared" si="1"/>
        <v>5</v>
      </c>
      <c r="H17">
        <f ca="1">SUMPRODUCT((Stocks!$C$2:$C$2135=RIGHT(CELL("nomfichier",$A$1),LEN(CELL("nomfichier",$A$1))-SEARCH("]",CELL("nomfichier",$A$1))))*(Stocks!$A$2:$A$2135=E17)*(Stocks!$B$2:$B$2135))</f>
        <v>0</v>
      </c>
    </row>
    <row r="18" spans="1:8">
      <c r="A18" s="17">
        <v>1</v>
      </c>
      <c r="B18" s="19"/>
      <c r="C18" s="21"/>
      <c r="D18" s="24" t="s">
        <v>329</v>
      </c>
      <c r="E18" s="36" t="s">
        <v>150</v>
      </c>
      <c r="F18" s="13"/>
      <c r="G18" s="42">
        <f t="shared" si="1"/>
        <v>5</v>
      </c>
      <c r="H18">
        <f ca="1">SUMPRODUCT((Stocks!$C$2:$C$2135=RIGHT(CELL("nomfichier",$A$1),LEN(CELL("nomfichier",$A$1))-SEARCH("]",CELL("nomfichier",$A$1))))*(Stocks!$A$2:$A$2135=E18)*(Stocks!$B$2:$B$2135))</f>
        <v>0</v>
      </c>
    </row>
    <row r="19" spans="1:8">
      <c r="A19" s="17"/>
      <c r="B19" s="19">
        <v>1</v>
      </c>
      <c r="C19" s="21">
        <v>1</v>
      </c>
      <c r="D19" s="23" t="s">
        <v>94</v>
      </c>
      <c r="E19" s="37" t="s">
        <v>151</v>
      </c>
      <c r="F19" s="13"/>
      <c r="G19" s="42">
        <f t="shared" si="1"/>
        <v>0</v>
      </c>
      <c r="H19">
        <f ca="1">SUMPRODUCT((Stocks!$C$2:$C$2135=RIGHT(CELL("nomfichier",$A$1),LEN(CELL("nomfichier",$A$1))-SEARCH("]",CELL("nomfichier",$A$1))))*(Stocks!$A$2:$A$2135=E19)*(Stocks!$B$2:$B$2135))</f>
        <v>0</v>
      </c>
    </row>
    <row r="20" spans="1:8">
      <c r="A20" s="17">
        <v>1</v>
      </c>
      <c r="B20" s="19">
        <v>1</v>
      </c>
      <c r="C20" s="21">
        <v>1</v>
      </c>
      <c r="D20" s="23" t="s">
        <v>262</v>
      </c>
      <c r="E20" s="37" t="s">
        <v>95</v>
      </c>
      <c r="F20" s="13"/>
      <c r="G20" s="42">
        <f t="shared" si="1"/>
        <v>5</v>
      </c>
      <c r="H20">
        <f ca="1">SUMPRODUCT((Stocks!$C$2:$C$2135=RIGHT(CELL("nomfichier",$A$1),LEN(CELL("nomfichier",$A$1))-SEARCH("]",CELL("nomfichier",$A$1))))*(Stocks!$A$2:$A$2135=E20)*(Stocks!$B$2:$B$2135))</f>
        <v>0</v>
      </c>
    </row>
    <row r="21" spans="1:8">
      <c r="A21" s="225" t="s">
        <v>330</v>
      </c>
      <c r="B21" s="225"/>
      <c r="C21" s="225"/>
      <c r="D21" s="225"/>
      <c r="E21" s="225"/>
      <c r="F21" s="41"/>
      <c r="G21" s="50"/>
    </row>
    <row r="22" spans="1:8">
      <c r="A22" s="17">
        <v>1</v>
      </c>
      <c r="B22" s="19">
        <v>1</v>
      </c>
      <c r="C22" s="21">
        <v>1</v>
      </c>
      <c r="D22" s="24" t="s">
        <v>1</v>
      </c>
      <c r="E22" s="36" t="s">
        <v>152</v>
      </c>
      <c r="F22" s="13"/>
      <c r="G22" s="42">
        <f t="shared" ref="G22:G23" si="2">($F$3*A22)+($F$4*B22)+($F$5*C22)</f>
        <v>5</v>
      </c>
      <c r="H22">
        <f ca="1">SUMPRODUCT((Stocks!$C$2:$C$2135=RIGHT(CELL("nomfichier",$A$1),LEN(CELL("nomfichier",$A$1))-SEARCH("]",CELL("nomfichier",$A$1))))*(Stocks!$A$2:$A$2135=E22)*(Stocks!$B$2:$B$2135))</f>
        <v>0</v>
      </c>
    </row>
    <row r="23" spans="1:8">
      <c r="A23" s="17">
        <v>3</v>
      </c>
      <c r="B23" s="19">
        <v>3</v>
      </c>
      <c r="C23" s="21">
        <v>3</v>
      </c>
      <c r="D23" s="24" t="s">
        <v>331</v>
      </c>
      <c r="E23" s="37" t="s">
        <v>154</v>
      </c>
      <c r="F23" s="13"/>
      <c r="G23" s="42">
        <f t="shared" si="2"/>
        <v>15</v>
      </c>
      <c r="H23">
        <f ca="1">SUMPRODUCT((Stocks!$C$2:$C$2135=RIGHT(CELL("nomfichier",$A$1),LEN(CELL("nomfichier",$A$1))-SEARCH("]",CELL("nomfichier",$A$1))))*(Stocks!$A$2:$A$2135=E23)*(Stocks!$B$2:$B$2135))</f>
        <v>0</v>
      </c>
    </row>
  </sheetData>
  <mergeCells count="3">
    <mergeCell ref="A6:E6"/>
    <mergeCell ref="A12:E12"/>
    <mergeCell ref="A21:E21"/>
  </mergeCells>
  <conditionalFormatting sqref="K10">
    <cfRule type="cellIs" dxfId="35" priority="69" operator="greaterThan">
      <formula>$O$4</formula>
    </cfRule>
    <cfRule type="cellIs" dxfId="34" priority="70" operator="lessThan">
      <formula>$O$4</formula>
    </cfRule>
  </conditionalFormatting>
  <conditionalFormatting sqref="H7">
    <cfRule type="cellIs" dxfId="33" priority="71" operator="greaterThanOrEqual">
      <formula>G7</formula>
    </cfRule>
    <cfRule type="cellIs" dxfId="32" priority="72" operator="lessThan">
      <formula>G7</formula>
    </cfRule>
  </conditionalFormatting>
  <conditionalFormatting sqref="H8">
    <cfRule type="cellIs" dxfId="31" priority="65" operator="greaterThanOrEqual">
      <formula>G8</formula>
    </cfRule>
    <cfRule type="cellIs" dxfId="30" priority="66" operator="lessThan">
      <formula>G8</formula>
    </cfRule>
  </conditionalFormatting>
  <conditionalFormatting sqref="H9">
    <cfRule type="cellIs" dxfId="29" priority="61" operator="greaterThanOrEqual">
      <formula>G9</formula>
    </cfRule>
    <cfRule type="cellIs" dxfId="28" priority="62" operator="lessThan">
      <formula>G9</formula>
    </cfRule>
  </conditionalFormatting>
  <conditionalFormatting sqref="H10">
    <cfRule type="cellIs" dxfId="27" priority="59" operator="greaterThanOrEqual">
      <formula>G10</formula>
    </cfRule>
    <cfRule type="cellIs" dxfId="26" priority="60" operator="lessThan">
      <formula>G10</formula>
    </cfRule>
  </conditionalFormatting>
  <conditionalFormatting sqref="H11">
    <cfRule type="cellIs" dxfId="25" priority="53" operator="greaterThanOrEqual">
      <formula>G11</formula>
    </cfRule>
    <cfRule type="cellIs" dxfId="24" priority="54" operator="lessThan">
      <formula>G11</formula>
    </cfRule>
  </conditionalFormatting>
  <conditionalFormatting sqref="H13">
    <cfRule type="cellIs" dxfId="23" priority="49" operator="greaterThanOrEqual">
      <formula>G13</formula>
    </cfRule>
    <cfRule type="cellIs" dxfId="22" priority="50" operator="lessThan">
      <formula>G13</formula>
    </cfRule>
  </conditionalFormatting>
  <conditionalFormatting sqref="H14">
    <cfRule type="cellIs" dxfId="21" priority="47" operator="greaterThanOrEqual">
      <formula>G14</formula>
    </cfRule>
    <cfRule type="cellIs" dxfId="20" priority="48" operator="lessThan">
      <formula>G14</formula>
    </cfRule>
  </conditionalFormatting>
  <conditionalFormatting sqref="H15">
    <cfRule type="cellIs" dxfId="19" priority="33" operator="greaterThanOrEqual">
      <formula>G15</formula>
    </cfRule>
    <cfRule type="cellIs" dxfId="18" priority="34" operator="lessThan">
      <formula>G15</formula>
    </cfRule>
  </conditionalFormatting>
  <conditionalFormatting sqref="H16">
    <cfRule type="cellIs" dxfId="17" priority="23" operator="greaterThanOrEqual">
      <formula>G16</formula>
    </cfRule>
    <cfRule type="cellIs" dxfId="16" priority="24" operator="lessThan">
      <formula>G16</formula>
    </cfRule>
  </conditionalFormatting>
  <conditionalFormatting sqref="H17">
    <cfRule type="cellIs" dxfId="15" priority="21" operator="greaterThanOrEqual">
      <formula>G17</formula>
    </cfRule>
    <cfRule type="cellIs" dxfId="14" priority="22" operator="lessThan">
      <formula>G17</formula>
    </cfRule>
  </conditionalFormatting>
  <conditionalFormatting sqref="H18">
    <cfRule type="cellIs" dxfId="13" priority="15" operator="greaterThanOrEqual">
      <formula>G18</formula>
    </cfRule>
    <cfRule type="cellIs" dxfId="12" priority="16" operator="lessThan">
      <formula>G18</formula>
    </cfRule>
  </conditionalFormatting>
  <conditionalFormatting sqref="H19">
    <cfRule type="cellIs" dxfId="11" priority="13" operator="greaterThanOrEqual">
      <formula>G19</formula>
    </cfRule>
    <cfRule type="cellIs" dxfId="10" priority="14" operator="lessThan">
      <formula>G19</formula>
    </cfRule>
  </conditionalFormatting>
  <conditionalFormatting sqref="H20">
    <cfRule type="cellIs" dxfId="9" priority="7" operator="greaterThanOrEqual">
      <formula>G20</formula>
    </cfRule>
    <cfRule type="cellIs" dxfId="8" priority="8" operator="lessThan">
      <formula>G20</formula>
    </cfRule>
  </conditionalFormatting>
  <conditionalFormatting sqref="H22">
    <cfRule type="cellIs" dxfId="7" priority="5" operator="greaterThanOrEqual">
      <formula>G22</formula>
    </cfRule>
    <cfRule type="cellIs" dxfId="6" priority="6" operator="lessThan">
      <formula>G22</formula>
    </cfRule>
  </conditionalFormatting>
  <conditionalFormatting sqref="H23">
    <cfRule type="cellIs" dxfId="5" priority="1" operator="greaterThanOrEqual">
      <formula>G23</formula>
    </cfRule>
    <cfRule type="cellIs" dxfId="4" priority="2" operator="lessThan">
      <formula>G23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23"/>
  <sheetViews>
    <sheetView topLeftCell="A8" workbookViewId="0">
      <selection activeCell="A24" sqref="A24:A25"/>
    </sheetView>
  </sheetViews>
  <sheetFormatPr baseColWidth="10" defaultRowHeight="14.4"/>
  <cols>
    <col min="1" max="1" width="26.5546875" bestFit="1" customWidth="1"/>
    <col min="2" max="2" width="29" customWidth="1"/>
    <col min="7" max="7" width="14.6640625" customWidth="1"/>
  </cols>
  <sheetData>
    <row r="2" spans="1:3">
      <c r="A2" t="s">
        <v>333</v>
      </c>
      <c r="B2" t="s">
        <v>332</v>
      </c>
    </row>
    <row r="3" spans="1:3" s="110" customFormat="1">
      <c r="B3" s="110" t="s">
        <v>337</v>
      </c>
    </row>
    <row r="4" spans="1:3" s="110" customFormat="1">
      <c r="B4" s="67" t="s">
        <v>338</v>
      </c>
    </row>
    <row r="6" spans="1:3">
      <c r="A6" t="s">
        <v>334</v>
      </c>
      <c r="B6" t="s">
        <v>335</v>
      </c>
    </row>
    <row r="7" spans="1:3">
      <c r="B7" t="s">
        <v>336</v>
      </c>
    </row>
    <row r="8" spans="1:3">
      <c r="B8" t="s">
        <v>359</v>
      </c>
      <c r="C8" t="s">
        <v>367</v>
      </c>
    </row>
    <row r="9" spans="1:3">
      <c r="B9" s="110" t="s">
        <v>376</v>
      </c>
      <c r="C9" t="s">
        <v>360</v>
      </c>
    </row>
    <row r="10" spans="1:3">
      <c r="C10" t="s">
        <v>361</v>
      </c>
    </row>
    <row r="11" spans="1:3">
      <c r="C11" t="s">
        <v>368</v>
      </c>
    </row>
    <row r="13" spans="1:3">
      <c r="A13" s="125" t="s">
        <v>365</v>
      </c>
      <c r="B13" t="s">
        <v>362</v>
      </c>
    </row>
    <row r="14" spans="1:3">
      <c r="B14" s="67" t="s">
        <v>363</v>
      </c>
    </row>
    <row r="15" spans="1:3">
      <c r="B15" t="s">
        <v>366</v>
      </c>
    </row>
    <row r="16" spans="1:3">
      <c r="B16" t="s">
        <v>369</v>
      </c>
    </row>
    <row r="19" spans="2:7">
      <c r="B19" s="126" t="s">
        <v>239</v>
      </c>
      <c r="C19" s="126" t="s">
        <v>240</v>
      </c>
      <c r="D19" s="126" t="s">
        <v>242</v>
      </c>
      <c r="E19" s="126" t="s">
        <v>241</v>
      </c>
      <c r="F19" s="126" t="s">
        <v>243</v>
      </c>
      <c r="G19" s="127" t="s">
        <v>371</v>
      </c>
    </row>
    <row r="20" spans="2:7">
      <c r="B20" s="126" t="s">
        <v>177</v>
      </c>
      <c r="C20" s="126" t="s">
        <v>111</v>
      </c>
      <c r="D20" s="126">
        <v>62</v>
      </c>
      <c r="E20" s="126">
        <v>0</v>
      </c>
      <c r="F20" s="126">
        <v>62</v>
      </c>
      <c r="G20" s="128" t="s">
        <v>374</v>
      </c>
    </row>
    <row r="22" spans="2:7">
      <c r="D22" t="s">
        <v>370</v>
      </c>
      <c r="G22" t="s">
        <v>372</v>
      </c>
    </row>
    <row r="23" spans="2:7">
      <c r="C23" t="s">
        <v>373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92"/>
  <sheetViews>
    <sheetView workbookViewId="0">
      <selection activeCell="G1" sqref="G1:G1048576"/>
    </sheetView>
  </sheetViews>
  <sheetFormatPr baseColWidth="10" defaultRowHeight="10.199999999999999"/>
  <cols>
    <col min="1" max="1" width="12.77734375" style="149" customWidth="1"/>
    <col min="2" max="2" width="12.77734375" style="213" customWidth="1"/>
    <col min="3" max="3" width="12.77734375" style="147" customWidth="1"/>
    <col min="4" max="4" width="17.5546875" style="143" customWidth="1"/>
    <col min="5" max="5" width="16.88671875" style="143" customWidth="1"/>
    <col min="6" max="6" width="12.77734375" style="143" customWidth="1"/>
    <col min="7" max="7" width="18" style="143" customWidth="1"/>
    <col min="8" max="8" width="12.77734375" style="143" customWidth="1"/>
    <col min="9" max="9" width="17.33203125" style="143" bestFit="1" customWidth="1"/>
    <col min="10" max="10" width="12.77734375" style="143" customWidth="1"/>
    <col min="11" max="11" width="13.77734375" style="143" bestFit="1" customWidth="1"/>
    <col min="12" max="30" width="12.77734375" style="143" customWidth="1"/>
    <col min="31" max="33" width="18.77734375" style="143" customWidth="1"/>
    <col min="34" max="16384" width="11.5546875" style="143"/>
  </cols>
  <sheetData>
    <row r="1" spans="1:25">
      <c r="A1" s="144" t="s">
        <v>393</v>
      </c>
      <c r="B1" s="211"/>
      <c r="C1" s="145"/>
      <c r="D1" s="226"/>
      <c r="E1" s="226" t="s">
        <v>422</v>
      </c>
      <c r="F1" s="226" t="s">
        <v>421</v>
      </c>
      <c r="G1" s="226"/>
      <c r="H1" s="226"/>
      <c r="I1" s="142" t="s">
        <v>385</v>
      </c>
      <c r="J1" s="143" t="str">
        <f t="shared" ref="J1:X1" si="0">"'"&amp;INDEX(Feuil,COLUMN(A1))&amp;"'!"</f>
        <v>'ROUGE'!</v>
      </c>
      <c r="K1" s="143" t="str">
        <f t="shared" si="0"/>
        <v>'JAUNE'!</v>
      </c>
      <c r="L1" s="143" t="str">
        <f t="shared" si="0"/>
        <v>'BLEU'!</v>
      </c>
      <c r="M1" s="143" t="str">
        <f t="shared" si="0"/>
        <v>''!</v>
      </c>
      <c r="N1" s="143" t="str">
        <f t="shared" si="0"/>
        <v>''!</v>
      </c>
      <c r="O1" s="143" t="str">
        <f t="shared" si="0"/>
        <v>''!</v>
      </c>
      <c r="P1" s="143" t="str">
        <f t="shared" si="0"/>
        <v>''!</v>
      </c>
      <c r="Q1" s="143" t="str">
        <f t="shared" si="0"/>
        <v>''!</v>
      </c>
      <c r="R1" s="143" t="str">
        <f t="shared" si="0"/>
        <v>''!</v>
      </c>
      <c r="S1" s="143" t="str">
        <f t="shared" si="0"/>
        <v>''!</v>
      </c>
      <c r="T1" s="143" t="str">
        <f t="shared" si="0"/>
        <v>''!</v>
      </c>
      <c r="U1" s="143" t="str">
        <f t="shared" si="0"/>
        <v>''!</v>
      </c>
      <c r="V1" s="143" t="str">
        <f t="shared" si="0"/>
        <v>''!</v>
      </c>
      <c r="W1" s="143" t="str">
        <f t="shared" si="0"/>
        <v>''!</v>
      </c>
      <c r="X1" s="143" t="str">
        <f t="shared" si="0"/>
        <v>''!</v>
      </c>
      <c r="Y1" s="142"/>
    </row>
    <row r="2" spans="1:25">
      <c r="A2" s="148" t="s">
        <v>394</v>
      </c>
      <c r="B2" s="211" t="s">
        <v>395</v>
      </c>
      <c r="C2" s="145" t="s">
        <v>396</v>
      </c>
      <c r="D2" s="142"/>
      <c r="E2" s="142" t="str">
        <f ca="1">IFERROR(IF(MAX(SUIVI!$I2:$X2)=0,"",IF(COUNTIF(INDIRECT(INDEX(Ref_1,MATCH(MAX(SUIVI!$I2:$W2),SUIVI!$I2:$W2,0))),SUIVI!D2),INDEX(Ref_1,MATCH(MAX(SUIVI!$I2:$W2),SUIVI!$I2:$W2,0)),IF(COUNTIF(INDIRECT(INDEX(Ref_2,MATCH(MAX(SUIVI!$I2:$W2),SUIVI!$I2:$W2,0))),SUIVI!D2),INDEX(Ref_2,MATCH(MAX(SUIVI!$I2:$W2),SUIVI!$I2:$W2,0)),IF(COUNTIF(INDIRECT(INDEX(Ref_3,MATCH(MAX(SUIVI!$I2:$W2),SUIVI!$I2:$W2,0))),SUIVI!D2),INDEX(Ref_3,MATCH(MAX(SUIVI!$I2:$W2),SUIVI!$I2:$W2,0)))))),"")</f>
        <v/>
      </c>
      <c r="F2" s="142" t="str">
        <f ca="1">IF(E2="","",LEFT(E2,LEN(E2)-8)&amp;MATCH(SUIVI!D2,INDIRECT(E2),0)+1)</f>
        <v/>
      </c>
      <c r="G2" s="142"/>
      <c r="H2" s="142"/>
      <c r="I2" s="142" t="s">
        <v>382</v>
      </c>
      <c r="J2" s="143">
        <f t="shared" ref="J2" ca="1" si="1">IFERROR(COUNTIF(INDIRECT(J1&amp;"2:2"),"Ref"),"")</f>
        <v>1</v>
      </c>
      <c r="K2" s="143">
        <f t="shared" ref="K2" ca="1" si="2">IFERROR(COUNTIF(INDIRECT(K1&amp;"2:2"),"Ref"),"")</f>
        <v>3</v>
      </c>
      <c r="L2" s="143">
        <f t="shared" ref="L2" ca="1" si="3">IFERROR(COUNTIF(INDIRECT(L1&amp;"2:2"),"Ref"),"")</f>
        <v>1</v>
      </c>
      <c r="M2" s="143" t="str">
        <f t="shared" ref="M2" ca="1" si="4">IFERROR(COUNTIF(INDIRECT(M1&amp;"2:2"),"Ref"),"")</f>
        <v/>
      </c>
      <c r="N2" s="143" t="str">
        <f t="shared" ref="N2" ca="1" si="5">IFERROR(COUNTIF(INDIRECT(N1&amp;"2:2"),"Ref"),"")</f>
        <v/>
      </c>
      <c r="O2" s="143" t="str">
        <f t="shared" ref="O2" ca="1" si="6">IFERROR(COUNTIF(INDIRECT(O1&amp;"2:2"),"Ref"),"")</f>
        <v/>
      </c>
      <c r="P2" s="143" t="str">
        <f t="shared" ref="P2" ca="1" si="7">IFERROR(COUNTIF(INDIRECT(P1&amp;"2:2"),"Ref"),"")</f>
        <v/>
      </c>
      <c r="Q2" s="143" t="str">
        <f t="shared" ref="Q2" ca="1" si="8">IFERROR(COUNTIF(INDIRECT(Q1&amp;"2:2"),"Ref"),"")</f>
        <v/>
      </c>
      <c r="R2" s="143" t="str">
        <f t="shared" ref="R2" ca="1" si="9">IFERROR(COUNTIF(INDIRECT(R1&amp;"2:2"),"Ref"),"")</f>
        <v/>
      </c>
      <c r="S2" s="143" t="str">
        <f t="shared" ref="S2" ca="1" si="10">IFERROR(COUNTIF(INDIRECT(S1&amp;"2:2"),"Ref"),"")</f>
        <v/>
      </c>
      <c r="T2" s="143" t="str">
        <f t="shared" ref="T2" ca="1" si="11">IFERROR(COUNTIF(INDIRECT(T1&amp;"2:2"),"Ref"),"")</f>
        <v/>
      </c>
      <c r="U2" s="143" t="str">
        <f t="shared" ref="U2" ca="1" si="12">IFERROR(COUNTIF(INDIRECT(U1&amp;"2:2"),"Ref"),"")</f>
        <v/>
      </c>
      <c r="V2" s="143" t="str">
        <f t="shared" ref="V2" ca="1" si="13">IFERROR(COUNTIF(INDIRECT(V1&amp;"2:2"),"Ref"),"")</f>
        <v/>
      </c>
      <c r="W2" s="143" t="str">
        <f t="shared" ref="W2" ca="1" si="14">IFERROR(COUNTIF(INDIRECT(W1&amp;"2:2"),"Ref"),"")</f>
        <v/>
      </c>
      <c r="X2" s="143" t="str">
        <f t="shared" ref="X2" ca="1" si="15">IFERROR(COUNTIF(INDIRECT(X1&amp;"2:2"),"Ref"),"")</f>
        <v/>
      </c>
      <c r="Y2" s="142"/>
    </row>
    <row r="3" spans="1:25">
      <c r="A3" s="148" t="s">
        <v>397</v>
      </c>
      <c r="B3" s="212" t="s">
        <v>398</v>
      </c>
      <c r="C3" s="146" t="s">
        <v>399</v>
      </c>
      <c r="D3" s="142"/>
      <c r="E3" s="142" t="str">
        <f ca="1">IFERROR(IF(MAX(SUIVI!$I3:$X3)=0,"",IF(COUNTIF(INDIRECT(INDEX(Ref_1,MATCH(MAX(SUIVI!$I3:$W3),SUIVI!$I3:$W3,0))),SUIVI!D3),INDEX(Ref_1,MATCH(MAX(SUIVI!$I3:$W3),SUIVI!$I3:$W3,0)),IF(COUNTIF(INDIRECT(INDEX(Ref_2,MATCH(MAX(SUIVI!$I3:$W3),SUIVI!$I3:$W3,0))),SUIVI!D3),INDEX(Ref_2,MATCH(MAX(SUIVI!$I3:$W3),SUIVI!$I3:$W3,0)),IF(COUNTIF(INDIRECT(INDEX(Ref_3,MATCH(MAX(SUIVI!$I3:$W3),SUIVI!$I3:$W3,0))),SUIVI!D3),INDEX(Ref_3,MATCH(MAX(SUIVI!$I3:$W3),SUIVI!$I3:$W3,0)))))),"")</f>
        <v/>
      </c>
      <c r="F3" s="142" t="str">
        <f ca="1">IF(E3="","",LEFT(E3,LEN(E3)-8)&amp;MATCH(SUIVI!D3,INDIRECT(E3),0)+1)</f>
        <v/>
      </c>
      <c r="G3" s="142"/>
      <c r="H3" s="142"/>
      <c r="I3" s="179" t="s">
        <v>386</v>
      </c>
      <c r="J3" s="180">
        <f ca="1">IFERROR(MATCH("Ref",INDIRECT(J$1&amp;"2:2"),0),"")</f>
        <v>8</v>
      </c>
      <c r="K3" s="180">
        <f t="shared" ref="K3:X3" ca="1" si="16">IFERROR(MATCH("Ref",INDIRECT(K$1&amp;"2:2"),0),"")</f>
        <v>8</v>
      </c>
      <c r="L3" s="180">
        <f t="shared" ca="1" si="16"/>
        <v>5</v>
      </c>
      <c r="M3" s="180" t="str">
        <f t="shared" ca="1" si="16"/>
        <v/>
      </c>
      <c r="N3" s="180" t="str">
        <f t="shared" ca="1" si="16"/>
        <v/>
      </c>
      <c r="O3" s="180" t="str">
        <f t="shared" ca="1" si="16"/>
        <v/>
      </c>
      <c r="P3" s="180" t="str">
        <f t="shared" ca="1" si="16"/>
        <v/>
      </c>
      <c r="Q3" s="180" t="str">
        <f t="shared" ca="1" si="16"/>
        <v/>
      </c>
      <c r="R3" s="180" t="str">
        <f t="shared" ca="1" si="16"/>
        <v/>
      </c>
      <c r="S3" s="180" t="str">
        <f t="shared" ca="1" si="16"/>
        <v/>
      </c>
      <c r="T3" s="180" t="str">
        <f t="shared" ca="1" si="16"/>
        <v/>
      </c>
      <c r="U3" s="180" t="str">
        <f t="shared" ca="1" si="16"/>
        <v/>
      </c>
      <c r="V3" s="180" t="str">
        <f t="shared" ca="1" si="16"/>
        <v/>
      </c>
      <c r="W3" s="180" t="str">
        <f t="shared" ca="1" si="16"/>
        <v/>
      </c>
      <c r="X3" s="181" t="str">
        <f t="shared" ca="1" si="16"/>
        <v/>
      </c>
      <c r="Y3" s="142"/>
    </row>
    <row r="4" spans="1:25">
      <c r="A4" s="148" t="s">
        <v>414</v>
      </c>
      <c r="B4" s="212" t="s">
        <v>415</v>
      </c>
      <c r="C4" s="146" t="s">
        <v>416</v>
      </c>
      <c r="D4" s="142"/>
      <c r="E4" s="142" t="str">
        <f ca="1">IFERROR(IF(MAX(SUIVI!$I4:$X4)=0,"",IF(COUNTIF(INDIRECT(INDEX(Ref_1,MATCH(MAX(SUIVI!$I4:$W4),SUIVI!$I4:$W4,0))),SUIVI!D4),INDEX(Ref_1,MATCH(MAX(SUIVI!$I4:$W4),SUIVI!$I4:$W4,0)),IF(COUNTIF(INDIRECT(INDEX(Ref_2,MATCH(MAX(SUIVI!$I4:$W4),SUIVI!$I4:$W4,0))),SUIVI!D4),INDEX(Ref_2,MATCH(MAX(SUIVI!$I4:$W4),SUIVI!$I4:$W4,0)),IF(COUNTIF(INDIRECT(INDEX(Ref_3,MATCH(MAX(SUIVI!$I4:$W4),SUIVI!$I4:$W4,0))),SUIVI!D4),INDEX(Ref_3,MATCH(MAX(SUIVI!$I4:$W4),SUIVI!$I4:$W4,0)))))),"")</f>
        <v>'JAUNE'!$AG$2:$AG$50</v>
      </c>
      <c r="F4" s="142" t="str">
        <f ca="1">IF(E4="","",LEFT(E4,LEN(E4)-8)&amp;MATCH(SUIVI!D4,INDIRECT(E4),0)+1)</f>
        <v>'JAUNE'!$AG$21</v>
      </c>
      <c r="G4" s="142"/>
      <c r="H4" s="142"/>
      <c r="I4" s="182" t="s">
        <v>383</v>
      </c>
      <c r="J4" s="183" t="str">
        <f ca="1">IFERROR(MATCH("ref",INDIRECT(J$1&amp;ADDRESS(2,J3+1)&amp;":XY2"),0)+J3,"")</f>
        <v/>
      </c>
      <c r="K4" s="183">
        <f t="shared" ref="K4:X4" ca="1" si="17">IFERROR(MATCH("ref",INDIRECT(K$1&amp;ADDRESS(2,K3+1)&amp;":XY2"),0)+K3,"")</f>
        <v>33</v>
      </c>
      <c r="L4" s="183" t="str">
        <f t="shared" ca="1" si="17"/>
        <v/>
      </c>
      <c r="M4" s="183" t="str">
        <f t="shared" ca="1" si="17"/>
        <v/>
      </c>
      <c r="N4" s="183" t="str">
        <f t="shared" ca="1" si="17"/>
        <v/>
      </c>
      <c r="O4" s="183" t="str">
        <f t="shared" ca="1" si="17"/>
        <v/>
      </c>
      <c r="P4" s="183" t="str">
        <f t="shared" ca="1" si="17"/>
        <v/>
      </c>
      <c r="Q4" s="183" t="str">
        <f t="shared" ca="1" si="17"/>
        <v/>
      </c>
      <c r="R4" s="183" t="str">
        <f t="shared" ca="1" si="17"/>
        <v/>
      </c>
      <c r="S4" s="183" t="str">
        <f t="shared" ca="1" si="17"/>
        <v/>
      </c>
      <c r="T4" s="183" t="str">
        <f t="shared" ca="1" si="17"/>
        <v/>
      </c>
      <c r="U4" s="183" t="str">
        <f t="shared" ca="1" si="17"/>
        <v/>
      </c>
      <c r="V4" s="183" t="str">
        <f t="shared" ca="1" si="17"/>
        <v/>
      </c>
      <c r="W4" s="183" t="str">
        <f t="shared" ca="1" si="17"/>
        <v/>
      </c>
      <c r="X4" s="184" t="str">
        <f t="shared" ca="1" si="17"/>
        <v/>
      </c>
      <c r="Y4" s="142"/>
    </row>
    <row r="5" spans="1:25">
      <c r="A5" s="148"/>
      <c r="B5" s="212" t="s">
        <v>419</v>
      </c>
      <c r="C5" s="146" t="s">
        <v>417</v>
      </c>
      <c r="D5" s="142"/>
      <c r="E5" s="142" t="str">
        <f ca="1">IFERROR(IF(MAX(SUIVI!$I5:$X5)=0,"",IF(COUNTIF(INDIRECT(INDEX(Ref_1,MATCH(MAX(SUIVI!$I5:$W5),SUIVI!$I5:$W5,0))),SUIVI!D5),INDEX(Ref_1,MATCH(MAX(SUIVI!$I5:$W5),SUIVI!$I5:$W5,0)),IF(COUNTIF(INDIRECT(INDEX(Ref_2,MATCH(MAX(SUIVI!$I5:$W5),SUIVI!$I5:$W5,0))),SUIVI!D5),INDEX(Ref_2,MATCH(MAX(SUIVI!$I5:$W5),SUIVI!$I5:$W5,0)),IF(COUNTIF(INDIRECT(INDEX(Ref_3,MATCH(MAX(SUIVI!$I5:$W5),SUIVI!$I5:$W5,0))),SUIVI!D5),INDEX(Ref_3,MATCH(MAX(SUIVI!$I5:$W5),SUIVI!$I5:$W5,0)))))),"")</f>
        <v>'JAUNE'!$AG$2:$AG$50</v>
      </c>
      <c r="F5" s="142" t="str">
        <f ca="1">IF(E5="","",LEFT(E5,LEN(E5)-8)&amp;MATCH(SUIVI!D5,INDIRECT(E5),0)+1)</f>
        <v>'JAUNE'!$AG$22</v>
      </c>
      <c r="G5" s="142"/>
      <c r="H5" s="142"/>
      <c r="I5" s="185" t="s">
        <v>384</v>
      </c>
      <c r="J5" s="186" t="str">
        <f ca="1">IFERROR(MATCH("ref",INDIRECT(J1&amp;ADDRESS(2,J4+1)&amp;":XY2"),0)+J4,"")</f>
        <v/>
      </c>
      <c r="K5" s="186">
        <f t="shared" ref="K5:X5" ca="1" si="18">IFERROR(MATCH("ref",INDIRECT(K1&amp;ADDRESS(2,K4+1)&amp;":XY2"),0)+K4,"")</f>
        <v>52</v>
      </c>
      <c r="L5" s="186" t="str">
        <f t="shared" ca="1" si="18"/>
        <v/>
      </c>
      <c r="M5" s="186" t="str">
        <f t="shared" ca="1" si="18"/>
        <v/>
      </c>
      <c r="N5" s="186" t="str">
        <f t="shared" ca="1" si="18"/>
        <v/>
      </c>
      <c r="O5" s="186" t="str">
        <f t="shared" ca="1" si="18"/>
        <v/>
      </c>
      <c r="P5" s="186" t="str">
        <f t="shared" ca="1" si="18"/>
        <v/>
      </c>
      <c r="Q5" s="186" t="str">
        <f t="shared" ca="1" si="18"/>
        <v/>
      </c>
      <c r="R5" s="186" t="str">
        <f t="shared" ca="1" si="18"/>
        <v/>
      </c>
      <c r="S5" s="186" t="str">
        <f t="shared" ca="1" si="18"/>
        <v/>
      </c>
      <c r="T5" s="186" t="str">
        <f t="shared" ca="1" si="18"/>
        <v/>
      </c>
      <c r="U5" s="186" t="str">
        <f t="shared" ca="1" si="18"/>
        <v/>
      </c>
      <c r="V5" s="186" t="str">
        <f t="shared" ca="1" si="18"/>
        <v/>
      </c>
      <c r="W5" s="186" t="str">
        <f t="shared" ca="1" si="18"/>
        <v/>
      </c>
      <c r="X5" s="187" t="str">
        <f t="shared" ca="1" si="18"/>
        <v/>
      </c>
      <c r="Y5" s="142"/>
    </row>
    <row r="6" spans="1:25" s="177" customFormat="1">
      <c r="A6" s="174"/>
      <c r="B6" s="212" t="s">
        <v>420</v>
      </c>
      <c r="C6" s="146" t="s">
        <v>418</v>
      </c>
      <c r="D6" s="142"/>
      <c r="E6" s="142" t="str">
        <f ca="1">IFERROR(IF(MAX(SUIVI!$I6:$X6)=0,"",IF(COUNTIF(INDIRECT(INDEX(Ref_1,MATCH(MAX(SUIVI!$I6:$W6),SUIVI!$I6:$W6,0))),SUIVI!D6),INDEX(Ref_1,MATCH(MAX(SUIVI!$I6:$W6),SUIVI!$I6:$W6,0)),IF(COUNTIF(INDIRECT(INDEX(Ref_2,MATCH(MAX(SUIVI!$I6:$W6),SUIVI!$I6:$W6,0))),SUIVI!D6),INDEX(Ref_2,MATCH(MAX(SUIVI!$I6:$W6),SUIVI!$I6:$W6,0)),IF(COUNTIF(INDIRECT(INDEX(Ref_3,MATCH(MAX(SUIVI!$I6:$W6),SUIVI!$I6:$W6,0))),SUIVI!D6),INDEX(Ref_3,MATCH(MAX(SUIVI!$I6:$W6),SUIVI!$I6:$W6,0)))))),"")</f>
        <v/>
      </c>
      <c r="F6" s="142" t="str">
        <f ca="1">IF(E6="","",LEFT(E6,LEN(E6)-8)&amp;MATCH(SUIVI!D6,INDIRECT(E6),0)+1)</f>
        <v/>
      </c>
      <c r="G6" s="142"/>
      <c r="H6" s="176"/>
      <c r="I6" s="188" t="s">
        <v>387</v>
      </c>
      <c r="J6" s="189" t="str">
        <f ca="1">IFERROR(J$1&amp;ADDRESS(2,J$3)&amp;":"&amp;ADDRESS(50,J$3),"")</f>
        <v>'ROUGE'!$H$2:$H$50</v>
      </c>
      <c r="K6" s="189" t="str">
        <f t="shared" ref="K6:X6" ca="1" si="19">IFERROR(K$1&amp;ADDRESS(2,K$3)&amp;":"&amp;ADDRESS(50,K$3),"")</f>
        <v>'JAUNE'!$H$2:$H$50</v>
      </c>
      <c r="L6" s="189" t="str">
        <f t="shared" ca="1" si="19"/>
        <v>'BLEU'!$E$2:$E$50</v>
      </c>
      <c r="M6" s="189" t="str">
        <f t="shared" ca="1" si="19"/>
        <v/>
      </c>
      <c r="N6" s="189" t="str">
        <f t="shared" ca="1" si="19"/>
        <v/>
      </c>
      <c r="O6" s="189" t="str">
        <f t="shared" ca="1" si="19"/>
        <v/>
      </c>
      <c r="P6" s="189" t="str">
        <f t="shared" ca="1" si="19"/>
        <v/>
      </c>
      <c r="Q6" s="189" t="str">
        <f t="shared" ca="1" si="19"/>
        <v/>
      </c>
      <c r="R6" s="189" t="str">
        <f t="shared" ca="1" si="19"/>
        <v/>
      </c>
      <c r="S6" s="189" t="str">
        <f t="shared" ca="1" si="19"/>
        <v/>
      </c>
      <c r="T6" s="189" t="str">
        <f t="shared" ca="1" si="19"/>
        <v/>
      </c>
      <c r="U6" s="189" t="str">
        <f t="shared" ca="1" si="19"/>
        <v/>
      </c>
      <c r="V6" s="189" t="str">
        <f t="shared" ca="1" si="19"/>
        <v/>
      </c>
      <c r="W6" s="189" t="str">
        <f t="shared" ca="1" si="19"/>
        <v/>
      </c>
      <c r="X6" s="190" t="str">
        <f t="shared" ca="1" si="19"/>
        <v/>
      </c>
      <c r="Y6" s="176"/>
    </row>
    <row r="7" spans="1:25" s="177" customFormat="1">
      <c r="A7" s="174"/>
      <c r="B7" s="212"/>
      <c r="C7" s="175"/>
      <c r="D7" s="142"/>
      <c r="E7" s="142" t="str">
        <f ca="1">IFERROR(IF(MAX(SUIVI!$I7:$X7)=0,"",IF(COUNTIF(INDIRECT(INDEX(Ref_1,MATCH(MAX(SUIVI!$I7:$W7),SUIVI!$I7:$W7,0))),SUIVI!D7),INDEX(Ref_1,MATCH(MAX(SUIVI!$I7:$W7),SUIVI!$I7:$W7,0)),IF(COUNTIF(INDIRECT(INDEX(Ref_2,MATCH(MAX(SUIVI!$I7:$W7),SUIVI!$I7:$W7,0))),SUIVI!D7),INDEX(Ref_2,MATCH(MAX(SUIVI!$I7:$W7),SUIVI!$I7:$W7,0)),IF(COUNTIF(INDIRECT(INDEX(Ref_3,MATCH(MAX(SUIVI!$I7:$W7),SUIVI!$I7:$W7,0))),SUIVI!D7),INDEX(Ref_3,MATCH(MAX(SUIVI!$I7:$W7),SUIVI!$I7:$W7,0)))))),"")</f>
        <v/>
      </c>
      <c r="F7" s="142" t="str">
        <f ca="1">IF(E7="","",LEFT(E7,LEN(E7)-8)&amp;MATCH(SUIVI!D7,INDIRECT(E7),0)+1)</f>
        <v/>
      </c>
      <c r="G7" s="142"/>
      <c r="H7" s="176"/>
      <c r="I7" s="191" t="s">
        <v>388</v>
      </c>
      <c r="J7" s="192" t="str">
        <f ca="1">IFERROR(J$1&amp;ADDRESS(2,J$4)&amp;":"&amp;ADDRESS(50,J$4),"")</f>
        <v/>
      </c>
      <c r="K7" s="192" t="str">
        <f t="shared" ref="K7:X7" ca="1" si="20">IFERROR(K$1&amp;ADDRESS(2,K$4)&amp;":"&amp;ADDRESS(50,K$4),"")</f>
        <v>'JAUNE'!$AG$2:$AG$50</v>
      </c>
      <c r="L7" s="192" t="str">
        <f t="shared" ca="1" si="20"/>
        <v/>
      </c>
      <c r="M7" s="192" t="str">
        <f t="shared" ca="1" si="20"/>
        <v/>
      </c>
      <c r="N7" s="192" t="str">
        <f t="shared" ca="1" si="20"/>
        <v/>
      </c>
      <c r="O7" s="192" t="str">
        <f t="shared" ca="1" si="20"/>
        <v/>
      </c>
      <c r="P7" s="192" t="str">
        <f t="shared" ca="1" si="20"/>
        <v/>
      </c>
      <c r="Q7" s="192" t="str">
        <f t="shared" ca="1" si="20"/>
        <v/>
      </c>
      <c r="R7" s="192" t="str">
        <f t="shared" ca="1" si="20"/>
        <v/>
      </c>
      <c r="S7" s="192" t="str">
        <f t="shared" ca="1" si="20"/>
        <v/>
      </c>
      <c r="T7" s="192" t="str">
        <f t="shared" ca="1" si="20"/>
        <v/>
      </c>
      <c r="U7" s="192" t="str">
        <f t="shared" ca="1" si="20"/>
        <v/>
      </c>
      <c r="V7" s="192" t="str">
        <f t="shared" ca="1" si="20"/>
        <v/>
      </c>
      <c r="W7" s="192" t="str">
        <f t="shared" ca="1" si="20"/>
        <v/>
      </c>
      <c r="X7" s="193" t="str">
        <f t="shared" ca="1" si="20"/>
        <v/>
      </c>
      <c r="Y7" s="176"/>
    </row>
    <row r="8" spans="1:25" s="177" customFormat="1">
      <c r="A8" s="174"/>
      <c r="B8" s="212"/>
      <c r="C8" s="175"/>
      <c r="D8" s="142"/>
      <c r="E8" s="142" t="str">
        <f ca="1">IFERROR(IF(MAX(SUIVI!$I8:$X8)=0,"",IF(COUNTIF(INDIRECT(INDEX(Ref_1,MATCH(MAX(SUIVI!$I8:$W8),SUIVI!$I8:$W8,0))),SUIVI!D8),INDEX(Ref_1,MATCH(MAX(SUIVI!$I8:$W8),SUIVI!$I8:$W8,0)),IF(COUNTIF(INDIRECT(INDEX(Ref_2,MATCH(MAX(SUIVI!$I8:$W8),SUIVI!$I8:$W8,0))),SUIVI!D8),INDEX(Ref_2,MATCH(MAX(SUIVI!$I8:$W8),SUIVI!$I8:$W8,0)),IF(COUNTIF(INDIRECT(INDEX(Ref_3,MATCH(MAX(SUIVI!$I8:$W8),SUIVI!$I8:$W8,0))),SUIVI!D8),INDEX(Ref_3,MATCH(MAX(SUIVI!$I8:$W8),SUIVI!$I8:$W8,0)))))),"")</f>
        <v>'JAUNE'!$AG$2:$AG$50</v>
      </c>
      <c r="F8" s="142" t="str">
        <f ca="1">IF(E8="","",LEFT(E8,LEN(E8)-8)&amp;MATCH(SUIVI!D8,INDIRECT(E8),0)+1)</f>
        <v>'JAUNE'!$AG$33</v>
      </c>
      <c r="G8" s="142"/>
      <c r="H8" s="176"/>
      <c r="I8" s="194" t="s">
        <v>389</v>
      </c>
      <c r="J8" s="195" t="str">
        <f ca="1">IFERROR(J$1&amp;ADDRESS(2,J$5)&amp;":"&amp;ADDRESS(50,J$5),"")</f>
        <v/>
      </c>
      <c r="K8" s="195" t="str">
        <f t="shared" ref="K8:X8" ca="1" si="21">IFERROR(K$1&amp;ADDRESS(2,K$5)&amp;":"&amp;ADDRESS(50,K$5),"")</f>
        <v>'JAUNE'!$AZ$2:$AZ$50</v>
      </c>
      <c r="L8" s="195" t="str">
        <f t="shared" ca="1" si="21"/>
        <v/>
      </c>
      <c r="M8" s="195" t="str">
        <f t="shared" ca="1" si="21"/>
        <v/>
      </c>
      <c r="N8" s="195" t="str">
        <f t="shared" ca="1" si="21"/>
        <v/>
      </c>
      <c r="O8" s="195" t="str">
        <f t="shared" ca="1" si="21"/>
        <v/>
      </c>
      <c r="P8" s="195" t="str">
        <f t="shared" ca="1" si="21"/>
        <v/>
      </c>
      <c r="Q8" s="195" t="str">
        <f t="shared" ca="1" si="21"/>
        <v/>
      </c>
      <c r="R8" s="195" t="str">
        <f t="shared" ca="1" si="21"/>
        <v/>
      </c>
      <c r="S8" s="195" t="str">
        <f t="shared" ca="1" si="21"/>
        <v/>
      </c>
      <c r="T8" s="195" t="str">
        <f t="shared" ca="1" si="21"/>
        <v/>
      </c>
      <c r="U8" s="195" t="str">
        <f t="shared" ca="1" si="21"/>
        <v/>
      </c>
      <c r="V8" s="195" t="str">
        <f t="shared" ca="1" si="21"/>
        <v/>
      </c>
      <c r="W8" s="195" t="str">
        <f t="shared" ca="1" si="21"/>
        <v/>
      </c>
      <c r="X8" s="196" t="str">
        <f t="shared" ca="1" si="21"/>
        <v/>
      </c>
      <c r="Y8" s="176"/>
    </row>
    <row r="9" spans="1:25" s="173" customFormat="1">
      <c r="A9" s="148"/>
      <c r="B9" s="212"/>
      <c r="C9" s="171"/>
      <c r="D9" s="142"/>
      <c r="E9" s="142" t="str">
        <f ca="1">IFERROR(IF(MAX(SUIVI!$I9:$X9)=0,"",IF(COUNTIF(INDIRECT(INDEX(Ref_1,MATCH(MAX(SUIVI!$I9:$W9),SUIVI!$I9:$W9,0))),SUIVI!D9),INDEX(Ref_1,MATCH(MAX(SUIVI!$I9:$W9),SUIVI!$I9:$W9,0)),IF(COUNTIF(INDIRECT(INDEX(Ref_2,MATCH(MAX(SUIVI!$I9:$W9),SUIVI!$I9:$W9,0))),SUIVI!D9),INDEX(Ref_2,MATCH(MAX(SUIVI!$I9:$W9),SUIVI!$I9:$W9,0)),IF(COUNTIF(INDIRECT(INDEX(Ref_3,MATCH(MAX(SUIVI!$I9:$W9),SUIVI!$I9:$W9,0))),SUIVI!D9),INDEX(Ref_3,MATCH(MAX(SUIVI!$I9:$W9),SUIVI!$I9:$W9,0)))))),"")</f>
        <v>'JAUNE'!$AG$2:$AG$50</v>
      </c>
      <c r="F9" s="142" t="str">
        <f ca="1">IF(E9="","",LEFT(E9,LEN(E9)-8)&amp;MATCH(SUIVI!D9,INDIRECT(E9),0)+1)</f>
        <v>'JAUNE'!$AG$38</v>
      </c>
      <c r="G9" s="142"/>
      <c r="H9" s="172"/>
      <c r="I9" s="197" t="s">
        <v>390</v>
      </c>
      <c r="J9" s="198" t="str">
        <f ca="1">IFERROR(J$1&amp;ADDRESS(2,J$3+2)&amp;":"&amp;ADDRESS(50,J$3+2),"")</f>
        <v>'ROUGE'!$J$2:$J$50</v>
      </c>
      <c r="K9" s="198" t="str">
        <f t="shared" ref="K9:X9" ca="1" si="22">IFERROR(K$1&amp;ADDRESS(2,K$3+2)&amp;":"&amp;ADDRESS(50,K$3+2),"")</f>
        <v>'JAUNE'!$J$2:$J$50</v>
      </c>
      <c r="L9" s="198" t="str">
        <f t="shared" ca="1" si="22"/>
        <v>'BLEU'!$G$2:$G$50</v>
      </c>
      <c r="M9" s="198" t="str">
        <f t="shared" ca="1" si="22"/>
        <v/>
      </c>
      <c r="N9" s="198" t="str">
        <f t="shared" ca="1" si="22"/>
        <v/>
      </c>
      <c r="O9" s="198" t="str">
        <f t="shared" ca="1" si="22"/>
        <v/>
      </c>
      <c r="P9" s="198" t="str">
        <f t="shared" ca="1" si="22"/>
        <v/>
      </c>
      <c r="Q9" s="198" t="str">
        <f t="shared" ca="1" si="22"/>
        <v/>
      </c>
      <c r="R9" s="198" t="str">
        <f t="shared" ca="1" si="22"/>
        <v/>
      </c>
      <c r="S9" s="198" t="str">
        <f t="shared" ca="1" si="22"/>
        <v/>
      </c>
      <c r="T9" s="198" t="str">
        <f t="shared" ca="1" si="22"/>
        <v/>
      </c>
      <c r="U9" s="198" t="str">
        <f t="shared" ca="1" si="22"/>
        <v/>
      </c>
      <c r="V9" s="198" t="str">
        <f t="shared" ca="1" si="22"/>
        <v/>
      </c>
      <c r="W9" s="198" t="str">
        <f t="shared" ca="1" si="22"/>
        <v/>
      </c>
      <c r="X9" s="199" t="str">
        <f t="shared" ca="1" si="22"/>
        <v/>
      </c>
      <c r="Y9" s="172"/>
    </row>
    <row r="10" spans="1:25" s="173" customFormat="1">
      <c r="A10" s="148"/>
      <c r="B10" s="212"/>
      <c r="C10" s="171"/>
      <c r="D10" s="142"/>
      <c r="E10" s="142" t="str">
        <f ca="1">IFERROR(IF(MAX(SUIVI!$I10:$X10)=0,"",IF(COUNTIF(INDIRECT(INDEX(Ref_1,MATCH(MAX(SUIVI!$I10:$W10),SUIVI!$I10:$W10,0))),SUIVI!D10),INDEX(Ref_1,MATCH(MAX(SUIVI!$I10:$W10),SUIVI!$I10:$W10,0)),IF(COUNTIF(INDIRECT(INDEX(Ref_2,MATCH(MAX(SUIVI!$I10:$W10),SUIVI!$I10:$W10,0))),SUIVI!D10),INDEX(Ref_2,MATCH(MAX(SUIVI!$I10:$W10),SUIVI!$I10:$W10,0)),IF(COUNTIF(INDIRECT(INDEX(Ref_3,MATCH(MAX(SUIVI!$I10:$W10),SUIVI!$I10:$W10,0))),SUIVI!D10),INDEX(Ref_3,MATCH(MAX(SUIVI!$I10:$W10),SUIVI!$I10:$W10,0)))))),"")</f>
        <v/>
      </c>
      <c r="F10" s="142" t="str">
        <f ca="1">IF(E10="","",LEFT(E10,LEN(E10)-8)&amp;MATCH(SUIVI!D10,INDIRECT(E10),0)+1)</f>
        <v/>
      </c>
      <c r="G10" s="142"/>
      <c r="H10" s="172"/>
      <c r="I10" s="200" t="s">
        <v>391</v>
      </c>
      <c r="J10" s="201" t="str">
        <f ca="1">IFERROR(J$1&amp;ADDRESS(2,J$4+2)&amp;":"&amp;ADDRESS(50,J$4+2),"")</f>
        <v/>
      </c>
      <c r="K10" s="201" t="str">
        <f t="shared" ref="K10:X10" ca="1" si="23">IFERROR(K$1&amp;ADDRESS(2,K$4+2)&amp;":"&amp;ADDRESS(50,K$4+2),"")</f>
        <v>'JAUNE'!$AI$2:$AI$50</v>
      </c>
      <c r="L10" s="201" t="str">
        <f t="shared" ca="1" si="23"/>
        <v/>
      </c>
      <c r="M10" s="201" t="str">
        <f t="shared" ca="1" si="23"/>
        <v/>
      </c>
      <c r="N10" s="201" t="str">
        <f t="shared" ca="1" si="23"/>
        <v/>
      </c>
      <c r="O10" s="201" t="str">
        <f t="shared" ca="1" si="23"/>
        <v/>
      </c>
      <c r="P10" s="201" t="str">
        <f t="shared" ca="1" si="23"/>
        <v/>
      </c>
      <c r="Q10" s="201" t="str">
        <f t="shared" ca="1" si="23"/>
        <v/>
      </c>
      <c r="R10" s="201" t="str">
        <f t="shared" ca="1" si="23"/>
        <v/>
      </c>
      <c r="S10" s="201" t="str">
        <f t="shared" ca="1" si="23"/>
        <v/>
      </c>
      <c r="T10" s="201" t="str">
        <f t="shared" ca="1" si="23"/>
        <v/>
      </c>
      <c r="U10" s="201" t="str">
        <f t="shared" ca="1" si="23"/>
        <v/>
      </c>
      <c r="V10" s="201" t="str">
        <f t="shared" ca="1" si="23"/>
        <v/>
      </c>
      <c r="W10" s="201" t="str">
        <f t="shared" ca="1" si="23"/>
        <v/>
      </c>
      <c r="X10" s="202" t="str">
        <f t="shared" ca="1" si="23"/>
        <v/>
      </c>
      <c r="Y10" s="172"/>
    </row>
    <row r="11" spans="1:25" s="173" customFormat="1">
      <c r="A11" s="148"/>
      <c r="B11" s="212"/>
      <c r="C11" s="171"/>
      <c r="D11" s="142"/>
      <c r="E11" s="142" t="str">
        <f ca="1">IFERROR(IF(MAX(SUIVI!$I11:$X11)=0,"",IF(COUNTIF(INDIRECT(INDEX(Ref_1,MATCH(MAX(SUIVI!$I11:$W11),SUIVI!$I11:$W11,0))),SUIVI!D11),INDEX(Ref_1,MATCH(MAX(SUIVI!$I11:$W11),SUIVI!$I11:$W11,0)),IF(COUNTIF(INDIRECT(INDEX(Ref_2,MATCH(MAX(SUIVI!$I11:$W11),SUIVI!$I11:$W11,0))),SUIVI!D11),INDEX(Ref_2,MATCH(MAX(SUIVI!$I11:$W11),SUIVI!$I11:$W11,0)),IF(COUNTIF(INDIRECT(INDEX(Ref_3,MATCH(MAX(SUIVI!$I11:$W11),SUIVI!$I11:$W11,0))),SUIVI!D11),INDEX(Ref_3,MATCH(MAX(SUIVI!$I11:$W11),SUIVI!$I11:$W11,0)))))),"")</f>
        <v/>
      </c>
      <c r="F11" s="142" t="str">
        <f ca="1">IF(E11="","",LEFT(E11,LEN(E11)-8)&amp;MATCH(SUIVI!D11,INDIRECT(E11),0)+1)</f>
        <v/>
      </c>
      <c r="G11" s="142"/>
      <c r="H11" s="172"/>
      <c r="I11" s="203" t="s">
        <v>392</v>
      </c>
      <c r="J11" s="204" t="str">
        <f ca="1">IFERROR(J$1&amp;ADDRESS(2,J$5+2)&amp;":"&amp;ADDRESS(50,J$5+2),"")</f>
        <v/>
      </c>
      <c r="K11" s="204" t="str">
        <f t="shared" ref="K11:X11" ca="1" si="24">IFERROR(K$1&amp;ADDRESS(2,K$5+2)&amp;":"&amp;ADDRESS(50,K$5+2),"")</f>
        <v>'JAUNE'!$BB$2:$BB$50</v>
      </c>
      <c r="L11" s="204" t="str">
        <f t="shared" ca="1" si="24"/>
        <v/>
      </c>
      <c r="M11" s="204" t="str">
        <f t="shared" ca="1" si="24"/>
        <v/>
      </c>
      <c r="N11" s="204" t="str">
        <f t="shared" ca="1" si="24"/>
        <v/>
      </c>
      <c r="O11" s="204" t="str">
        <f t="shared" ca="1" si="24"/>
        <v/>
      </c>
      <c r="P11" s="204" t="str">
        <f t="shared" ca="1" si="24"/>
        <v/>
      </c>
      <c r="Q11" s="204" t="str">
        <f t="shared" ca="1" si="24"/>
        <v/>
      </c>
      <c r="R11" s="204" t="str">
        <f t="shared" ca="1" si="24"/>
        <v/>
      </c>
      <c r="S11" s="204" t="str">
        <f t="shared" ca="1" si="24"/>
        <v/>
      </c>
      <c r="T11" s="204" t="str">
        <f t="shared" ca="1" si="24"/>
        <v/>
      </c>
      <c r="U11" s="204" t="str">
        <f t="shared" ca="1" si="24"/>
        <v/>
      </c>
      <c r="V11" s="204" t="str">
        <f t="shared" ca="1" si="24"/>
        <v/>
      </c>
      <c r="W11" s="204" t="str">
        <f t="shared" ca="1" si="24"/>
        <v/>
      </c>
      <c r="X11" s="205" t="str">
        <f t="shared" ca="1" si="24"/>
        <v/>
      </c>
      <c r="Y11" s="172"/>
    </row>
    <row r="12" spans="1:25" s="149" customFormat="1">
      <c r="A12" s="148"/>
      <c r="B12" s="211"/>
      <c r="C12" s="148"/>
      <c r="D12" s="142"/>
      <c r="E12" s="142" t="str">
        <f ca="1">IFERROR(IF(MAX(SUIVI!$I12:$X12)=0,"",IF(COUNTIF(INDIRECT(INDEX(Ref_1,MATCH(MAX(SUIVI!$I12:$W12),SUIVI!$I12:$W12,0))),SUIVI!D12),INDEX(Ref_1,MATCH(MAX(SUIVI!$I12:$W12),SUIVI!$I12:$W12,0)),IF(COUNTIF(INDIRECT(INDEX(Ref_2,MATCH(MAX(SUIVI!$I12:$W12),SUIVI!$I12:$W12,0))),SUIVI!D12),INDEX(Ref_2,MATCH(MAX(SUIVI!$I12:$W12),SUIVI!$I12:$W12,0)),IF(COUNTIF(INDIRECT(INDEX(Ref_3,MATCH(MAX(SUIVI!$I12:$W12),SUIVI!$I12:$W12,0))),SUIVI!D12),INDEX(Ref_3,MATCH(MAX(SUIVI!$I12:$W12),SUIVI!$I12:$W12,0)))))),"")</f>
        <v/>
      </c>
      <c r="F12" s="142" t="str">
        <f ca="1">IF(E12="","",LEFT(E12,LEN(E12)-8)&amp;MATCH(SUIVI!D12,INDIRECT(E12),0)+1)</f>
        <v/>
      </c>
      <c r="G12" s="142"/>
      <c r="H12" s="178"/>
      <c r="I12" s="178" t="s">
        <v>406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s="173" customFormat="1">
      <c r="A13" s="148"/>
      <c r="B13" s="212"/>
      <c r="C13" s="171"/>
      <c r="D13" s="142"/>
      <c r="E13" s="142" t="str">
        <f ca="1">IFERROR(IF(MAX(SUIVI!$I13:$X13)=0,"",IF(COUNTIF(INDIRECT(INDEX(Ref_1,MATCH(MAX(SUIVI!$I13:$W13),SUIVI!$I13:$W13,0))),SUIVI!D13),INDEX(Ref_1,MATCH(MAX(SUIVI!$I13:$W13),SUIVI!$I13:$W13,0)),IF(COUNTIF(INDIRECT(INDEX(Ref_2,MATCH(MAX(SUIVI!$I13:$W13),SUIVI!$I13:$W13,0))),SUIVI!D13),INDEX(Ref_2,MATCH(MAX(SUIVI!$I13:$W13),SUIVI!$I13:$W13,0)),IF(COUNTIF(INDIRECT(INDEX(Ref_3,MATCH(MAX(SUIVI!$I13:$W13),SUIVI!$I13:$W13,0))),SUIVI!D13),INDEX(Ref_3,MATCH(MAX(SUIVI!$I13:$W13),SUIVI!$I13:$W13,0)))))),"")</f>
        <v/>
      </c>
      <c r="F13" s="142" t="str">
        <f ca="1">IF(E13="","",LEFT(E13,LEN(E13)-8)&amp;MATCH(SUIVI!D13,INDIRECT(E13),0)+1)</f>
        <v/>
      </c>
      <c r="G13" s="142"/>
      <c r="H13" s="172"/>
      <c r="I13" s="170" t="s">
        <v>407</v>
      </c>
      <c r="J13" s="180">
        <f ca="1">IFERROR(MATCH("*Mat*",INDIRECT(J$1&amp;"2:2"),0),"")</f>
        <v>4</v>
      </c>
      <c r="K13" s="180">
        <f t="shared" ref="K13:X13" ca="1" si="25">IFERROR(MATCH("*Mat*",INDIRECT(K$1&amp;"2:2"),0),"")</f>
        <v>4</v>
      </c>
      <c r="L13" s="180">
        <f t="shared" ca="1" si="25"/>
        <v>4</v>
      </c>
      <c r="M13" s="180" t="str">
        <f t="shared" ca="1" si="25"/>
        <v/>
      </c>
      <c r="N13" s="180" t="str">
        <f t="shared" ca="1" si="25"/>
        <v/>
      </c>
      <c r="O13" s="180" t="str">
        <f t="shared" ca="1" si="25"/>
        <v/>
      </c>
      <c r="P13" s="180" t="str">
        <f t="shared" ca="1" si="25"/>
        <v/>
      </c>
      <c r="Q13" s="180" t="str">
        <f t="shared" ca="1" si="25"/>
        <v/>
      </c>
      <c r="R13" s="180" t="str">
        <f t="shared" ca="1" si="25"/>
        <v/>
      </c>
      <c r="S13" s="180" t="str">
        <f t="shared" ca="1" si="25"/>
        <v/>
      </c>
      <c r="T13" s="180" t="str">
        <f t="shared" ca="1" si="25"/>
        <v/>
      </c>
      <c r="U13" s="180" t="str">
        <f t="shared" ca="1" si="25"/>
        <v/>
      </c>
      <c r="V13" s="180" t="str">
        <f t="shared" ca="1" si="25"/>
        <v/>
      </c>
      <c r="W13" s="180" t="str">
        <f t="shared" ca="1" si="25"/>
        <v/>
      </c>
      <c r="X13" s="180" t="str">
        <f t="shared" ca="1" si="25"/>
        <v/>
      </c>
      <c r="Y13" s="172"/>
    </row>
    <row r="14" spans="1:25" s="173" customFormat="1">
      <c r="A14" s="148"/>
      <c r="B14" s="212"/>
      <c r="C14" s="171"/>
      <c r="D14" s="142"/>
      <c r="E14" s="142" t="str">
        <f ca="1">IFERROR(IF(MAX(SUIVI!$I14:$X14)=0,"",IF(COUNTIF(INDIRECT(INDEX(Ref_1,MATCH(MAX(SUIVI!$I14:$W14),SUIVI!$I14:$W14,0))),SUIVI!D14),INDEX(Ref_1,MATCH(MAX(SUIVI!$I14:$W14),SUIVI!$I14:$W14,0)),IF(COUNTIF(INDIRECT(INDEX(Ref_2,MATCH(MAX(SUIVI!$I14:$W14),SUIVI!$I14:$W14,0))),SUIVI!D14),INDEX(Ref_2,MATCH(MAX(SUIVI!$I14:$W14),SUIVI!$I14:$W14,0)),IF(COUNTIF(INDIRECT(INDEX(Ref_3,MATCH(MAX(SUIVI!$I14:$W14),SUIVI!$I14:$W14,0))),SUIVI!D14),INDEX(Ref_3,MATCH(MAX(SUIVI!$I14:$W14),SUIVI!$I14:$W14,0)))))),"")</f>
        <v>'JAUNE'!$H$2:$H$50</v>
      </c>
      <c r="F14" s="142" t="str">
        <f ca="1">IF(E14="","",LEFT(E14,LEN(E14)-8)&amp;MATCH(SUIVI!D14,INDIRECT(E14),0)+1)</f>
        <v>'JAUNE'!$H15</v>
      </c>
      <c r="G14" s="142"/>
      <c r="H14" s="172"/>
      <c r="I14" s="170" t="s">
        <v>408</v>
      </c>
      <c r="J14" s="183" t="str">
        <f ca="1">IFERROR(MATCH("*Mat*",INDIRECT(J$1&amp;ADDRESS(2,J13+1)&amp;":XY2"),0)+J13,"")</f>
        <v/>
      </c>
      <c r="K14" s="183">
        <f t="shared" ref="K14:K15" ca="1" si="26">IFERROR(MATCH("*Mat*",INDIRECT(K$1&amp;ADDRESS(2,K13+1)&amp;":XY2"),0)+K13,"")</f>
        <v>27</v>
      </c>
      <c r="L14" s="183" t="str">
        <f t="shared" ref="L14" ca="1" si="27">IFERROR(MATCH("*Mat*",INDIRECT(L$1&amp;ADDRESS(2,L13+1)&amp;":XY2"),0)+L13,"")</f>
        <v/>
      </c>
      <c r="M14" s="183" t="str">
        <f t="shared" ref="M14" ca="1" si="28">IFERROR(MATCH("*Mat*",INDIRECT(M$1&amp;ADDRESS(2,M13+1)&amp;":XY2"),0)+M13,"")</f>
        <v/>
      </c>
      <c r="N14" s="183" t="str">
        <f t="shared" ref="N14" ca="1" si="29">IFERROR(MATCH("*Mat*",INDIRECT(N$1&amp;ADDRESS(2,N13+1)&amp;":XY2"),0)+N13,"")</f>
        <v/>
      </c>
      <c r="O14" s="183" t="str">
        <f t="shared" ref="O14" ca="1" si="30">IFERROR(MATCH("*Mat*",INDIRECT(O$1&amp;ADDRESS(2,O13+1)&amp;":XY2"),0)+O13,"")</f>
        <v/>
      </c>
      <c r="P14" s="183" t="str">
        <f t="shared" ref="P14" ca="1" si="31">IFERROR(MATCH("*Mat*",INDIRECT(P$1&amp;ADDRESS(2,P13+1)&amp;":XY2"),0)+P13,"")</f>
        <v/>
      </c>
      <c r="Q14" s="183" t="str">
        <f t="shared" ref="Q14" ca="1" si="32">IFERROR(MATCH("*Mat*",INDIRECT(Q$1&amp;ADDRESS(2,Q13+1)&amp;":XY2"),0)+Q13,"")</f>
        <v/>
      </c>
      <c r="R14" s="183" t="str">
        <f t="shared" ref="R14" ca="1" si="33">IFERROR(MATCH("*Mat*",INDIRECT(R$1&amp;ADDRESS(2,R13+1)&amp;":XY2"),0)+R13,"")</f>
        <v/>
      </c>
      <c r="S14" s="183" t="str">
        <f t="shared" ref="S14" ca="1" si="34">IFERROR(MATCH("*Mat*",INDIRECT(S$1&amp;ADDRESS(2,S13+1)&amp;":XY2"),0)+S13,"")</f>
        <v/>
      </c>
      <c r="T14" s="183" t="str">
        <f t="shared" ref="T14" ca="1" si="35">IFERROR(MATCH("*Mat*",INDIRECT(T$1&amp;ADDRESS(2,T13+1)&amp;":XY2"),0)+T13,"")</f>
        <v/>
      </c>
      <c r="U14" s="183" t="str">
        <f t="shared" ref="U14" ca="1" si="36">IFERROR(MATCH("*Mat*",INDIRECT(U$1&amp;ADDRESS(2,U13+1)&amp;":XY2"),0)+U13,"")</f>
        <v/>
      </c>
      <c r="V14" s="183" t="str">
        <f t="shared" ref="V14" ca="1" si="37">IFERROR(MATCH("*Mat*",INDIRECT(V$1&amp;ADDRESS(2,V13+1)&amp;":XY2"),0)+V13,"")</f>
        <v/>
      </c>
      <c r="W14" s="183" t="str">
        <f t="shared" ref="W14" ca="1" si="38">IFERROR(MATCH("*Mat*",INDIRECT(W$1&amp;ADDRESS(2,W13+1)&amp;":XY2"),0)+W13,"")</f>
        <v/>
      </c>
      <c r="X14" s="183" t="str">
        <f t="shared" ref="X14" ca="1" si="39">IFERROR(MATCH("*Mat*",INDIRECT(X$1&amp;ADDRESS(2,X13+1)&amp;":XY2"),0)+X13,"")</f>
        <v/>
      </c>
      <c r="Y14" s="172"/>
    </row>
    <row r="15" spans="1:25" s="173" customFormat="1">
      <c r="A15" s="148"/>
      <c r="B15" s="212"/>
      <c r="C15" s="171"/>
      <c r="D15" s="142"/>
      <c r="E15" s="142" t="str">
        <f ca="1">IFERROR(IF(MAX(SUIVI!$I15:$X15)=0,"",IF(COUNTIF(INDIRECT(INDEX(Ref_1,MATCH(MAX(SUIVI!$I15:$W15),SUIVI!$I15:$W15,0))),SUIVI!D15),INDEX(Ref_1,MATCH(MAX(SUIVI!$I15:$W15),SUIVI!$I15:$W15,0)),IF(COUNTIF(INDIRECT(INDEX(Ref_2,MATCH(MAX(SUIVI!$I15:$W15),SUIVI!$I15:$W15,0))),SUIVI!D15),INDEX(Ref_2,MATCH(MAX(SUIVI!$I15:$W15),SUIVI!$I15:$W15,0)),IF(COUNTIF(INDIRECT(INDEX(Ref_3,MATCH(MAX(SUIVI!$I15:$W15),SUIVI!$I15:$W15,0))),SUIVI!D15),INDEX(Ref_3,MATCH(MAX(SUIVI!$I15:$W15),SUIVI!$I15:$W15,0)))))),"")</f>
        <v>'JAUNE'!$AG$2:$AG$50</v>
      </c>
      <c r="F15" s="142" t="str">
        <f ca="1">IF(E15="","",LEFT(E15,LEN(E15)-8)&amp;MATCH(SUIVI!D15,INDIRECT(E15),0)+1)</f>
        <v>'JAUNE'!$AG$27</v>
      </c>
      <c r="G15" s="142"/>
      <c r="H15" s="172"/>
      <c r="I15" s="170" t="s">
        <v>409</v>
      </c>
      <c r="J15" s="186" t="str">
        <f ca="1">IFERROR(MATCH("*Mat*",INDIRECT(J11&amp;ADDRESS(2,J14+1)&amp;":XY2"),0)+J14,"")</f>
        <v/>
      </c>
      <c r="K15" s="183">
        <f t="shared" ca="1" si="26"/>
        <v>48</v>
      </c>
      <c r="L15" s="186" t="str">
        <f t="shared" ref="L15" ca="1" si="40">IFERROR(MATCH("*Mat*",INDIRECT(L11&amp;ADDRESS(2,L14+1)&amp;":XY2"),0)+L14,"")</f>
        <v/>
      </c>
      <c r="Y15" s="172"/>
    </row>
    <row r="16" spans="1:25" s="147" customFormat="1">
      <c r="A16" s="145"/>
      <c r="B16" s="212"/>
      <c r="C16" s="146"/>
      <c r="D16" s="142"/>
      <c r="E16" s="142" t="str">
        <f ca="1">IFERROR(IF(MAX(SUIVI!$I16:$X16)=0,"",IF(COUNTIF(INDIRECT(INDEX(Ref_1,MATCH(MAX(SUIVI!$I16:$W16),SUIVI!$I16:$W16,0))),SUIVI!D16),INDEX(Ref_1,MATCH(MAX(SUIVI!$I16:$W16),SUIVI!$I16:$W16,0)),IF(COUNTIF(INDIRECT(INDEX(Ref_2,MATCH(MAX(SUIVI!$I16:$W16),SUIVI!$I16:$W16,0))),SUIVI!D16),INDEX(Ref_2,MATCH(MAX(SUIVI!$I16:$W16),SUIVI!$I16:$W16,0)),IF(COUNTIF(INDIRECT(INDEX(Ref_3,MATCH(MAX(SUIVI!$I16:$W16),SUIVI!$I16:$W16,0))),SUIVI!D16),INDEX(Ref_3,MATCH(MAX(SUIVI!$I16:$W16),SUIVI!$I16:$W16,0)))))),"")</f>
        <v>'JAUNE'!$H$2:$H$50</v>
      </c>
      <c r="F16" s="142" t="str">
        <f ca="1">IF(E16="","",LEFT(E16,LEN(E16)-8)&amp;MATCH(SUIVI!D16,INDIRECT(E16),0)+1)</f>
        <v>'JAUNE'!$H26</v>
      </c>
      <c r="G16" s="142"/>
      <c r="H16" s="170"/>
      <c r="I16" s="170" t="s">
        <v>402</v>
      </c>
      <c r="J16" s="147" t="str">
        <f ca="1">IFERROR(J$1&amp;ADDRESS(2,J13)&amp;":"&amp;ADDRESS(50,J3-1),"")</f>
        <v>'ROUGE'!$D$2:$G$50</v>
      </c>
      <c r="K16" s="147" t="str">
        <f t="shared" ref="K16:L16" ca="1" si="41">IFERROR(K$1&amp;ADDRESS(2,K13)&amp;":"&amp;ADDRESS(50,K3-1),"")</f>
        <v>'JAUNE'!$D$2:$G$50</v>
      </c>
      <c r="L16" s="147" t="str">
        <f t="shared" ca="1" si="41"/>
        <v>'BLEU'!$D$2:$D$50</v>
      </c>
      <c r="M16" s="147" t="str">
        <f t="shared" ref="M16:X16" ca="1" si="42">IFERROR(M$1&amp;ADDRESS(2,M$3-1)&amp;":"&amp;ADDRESS(50,M$3-1),"")</f>
        <v/>
      </c>
      <c r="N16" s="147" t="str">
        <f t="shared" ca="1" si="42"/>
        <v/>
      </c>
      <c r="O16" s="147" t="str">
        <f t="shared" ca="1" si="42"/>
        <v/>
      </c>
      <c r="P16" s="147" t="str">
        <f t="shared" ca="1" si="42"/>
        <v/>
      </c>
      <c r="Q16" s="147" t="str">
        <f t="shared" ca="1" si="42"/>
        <v/>
      </c>
      <c r="R16" s="147" t="str">
        <f t="shared" ca="1" si="42"/>
        <v/>
      </c>
      <c r="S16" s="147" t="str">
        <f t="shared" ca="1" si="42"/>
        <v/>
      </c>
      <c r="T16" s="147" t="str">
        <f t="shared" ca="1" si="42"/>
        <v/>
      </c>
      <c r="U16" s="147" t="str">
        <f t="shared" ca="1" si="42"/>
        <v/>
      </c>
      <c r="V16" s="147" t="str">
        <f t="shared" ca="1" si="42"/>
        <v/>
      </c>
      <c r="W16" s="147" t="str">
        <f t="shared" ca="1" si="42"/>
        <v/>
      </c>
      <c r="X16" s="147" t="str">
        <f t="shared" ca="1" si="42"/>
        <v/>
      </c>
      <c r="Y16" s="170"/>
    </row>
    <row r="17" spans="1:25" s="147" customFormat="1">
      <c r="A17" s="145"/>
      <c r="B17" s="212"/>
      <c r="C17" s="146"/>
      <c r="D17" s="142"/>
      <c r="E17" s="142" t="str">
        <f ca="1">IFERROR(IF(MAX(SUIVI!$I17:$X17)=0,"",IF(COUNTIF(INDIRECT(INDEX(Ref_1,MATCH(MAX(SUIVI!$I17:$W17),SUIVI!$I17:$W17,0))),SUIVI!D17),INDEX(Ref_1,MATCH(MAX(SUIVI!$I17:$W17),SUIVI!$I17:$W17,0)),IF(COUNTIF(INDIRECT(INDEX(Ref_2,MATCH(MAX(SUIVI!$I17:$W17),SUIVI!$I17:$W17,0))),SUIVI!D17),INDEX(Ref_2,MATCH(MAX(SUIVI!$I17:$W17),SUIVI!$I17:$W17,0)),IF(COUNTIF(INDIRECT(INDEX(Ref_3,MATCH(MAX(SUIVI!$I17:$W17),SUIVI!$I17:$W17,0))),SUIVI!D17),INDEX(Ref_3,MATCH(MAX(SUIVI!$I17:$W17),SUIVI!$I17:$W17,0)))))),"")</f>
        <v>'JAUNE'!$AG$2:$AG$50</v>
      </c>
      <c r="F17" s="142" t="str">
        <f ca="1">IF(E17="","",LEFT(E17,LEN(E17)-8)&amp;MATCH(SUIVI!D17,INDIRECT(E17),0)+1)</f>
        <v>'JAUNE'!$AG$32</v>
      </c>
      <c r="G17" s="142"/>
      <c r="H17" s="170"/>
      <c r="I17" s="170" t="s">
        <v>403</v>
      </c>
      <c r="J17" s="147" t="str">
        <f ca="1">IFERROR(J$1&amp;ADDRESS(2,J$4-1)&amp;":"&amp;ADDRESS(50,J$4-1),"")</f>
        <v/>
      </c>
      <c r="K17" s="147" t="str">
        <f t="shared" ref="K17" ca="1" si="43">IFERROR(K$1&amp;ADDRESS(2,K14)&amp;":"&amp;ADDRESS(50,K4-1),"")</f>
        <v>'JAUNE'!$AA$2:$AF$50</v>
      </c>
      <c r="L17" s="147" t="str">
        <f ca="1">IFERROR(L$1&amp;ADDRESS(2,L$4-1)&amp;":"&amp;ADDRESS(50,L$4-1),"")</f>
        <v/>
      </c>
      <c r="M17" s="147" t="str">
        <f t="shared" ref="M17:X17" ca="1" si="44">IFERROR(M$1&amp;ADDRESS(2,M$4-1)&amp;":"&amp;ADDRESS(50,M$4-1),"")</f>
        <v/>
      </c>
      <c r="N17" s="147" t="str">
        <f t="shared" ca="1" si="44"/>
        <v/>
      </c>
      <c r="O17" s="147" t="str">
        <f t="shared" ca="1" si="44"/>
        <v/>
      </c>
      <c r="P17" s="147" t="str">
        <f t="shared" ca="1" si="44"/>
        <v/>
      </c>
      <c r="Q17" s="147" t="str">
        <f t="shared" ca="1" si="44"/>
        <v/>
      </c>
      <c r="R17" s="147" t="str">
        <f t="shared" ca="1" si="44"/>
        <v/>
      </c>
      <c r="S17" s="147" t="str">
        <f t="shared" ca="1" si="44"/>
        <v/>
      </c>
      <c r="T17" s="147" t="str">
        <f t="shared" ca="1" si="44"/>
        <v/>
      </c>
      <c r="U17" s="147" t="str">
        <f t="shared" ca="1" si="44"/>
        <v/>
      </c>
      <c r="V17" s="147" t="str">
        <f t="shared" ca="1" si="44"/>
        <v/>
      </c>
      <c r="W17" s="147" t="str">
        <f t="shared" ca="1" si="44"/>
        <v/>
      </c>
      <c r="X17" s="147" t="str">
        <f t="shared" ca="1" si="44"/>
        <v/>
      </c>
      <c r="Y17" s="170"/>
    </row>
    <row r="18" spans="1:25" s="147" customFormat="1">
      <c r="A18" s="145"/>
      <c r="B18" s="212"/>
      <c r="C18" s="146"/>
      <c r="D18" s="142"/>
      <c r="E18" s="142" t="str">
        <f ca="1">IFERROR(IF(MAX(SUIVI!$I18:$X18)=0,"",IF(COUNTIF(INDIRECT(INDEX(Ref_1,MATCH(MAX(SUIVI!$I18:$W18),SUIVI!$I18:$W18,0))),SUIVI!D18),INDEX(Ref_1,MATCH(MAX(SUIVI!$I18:$W18),SUIVI!$I18:$W18,0)),IF(COUNTIF(INDIRECT(INDEX(Ref_2,MATCH(MAX(SUIVI!$I18:$W18),SUIVI!$I18:$W18,0))),SUIVI!D18),INDEX(Ref_2,MATCH(MAX(SUIVI!$I18:$W18),SUIVI!$I18:$W18,0)),IF(COUNTIF(INDIRECT(INDEX(Ref_3,MATCH(MAX(SUIVI!$I18:$W18),SUIVI!$I18:$W18,0))),SUIVI!D18),INDEX(Ref_3,MATCH(MAX(SUIVI!$I18:$W18),SUIVI!$I18:$W18,0)))))),"")</f>
        <v>'JAUNE'!$AZ$2:$AZ$50</v>
      </c>
      <c r="F18" s="142" t="str">
        <f ca="1">IF(E18="","",LEFT(E18,LEN(E18)-8)&amp;MATCH(SUIVI!D18,INDIRECT(E18),0)+1)</f>
        <v>'JAUNE'!$AZ$25</v>
      </c>
      <c r="G18" s="142"/>
      <c r="H18" s="170"/>
      <c r="I18" s="170" t="s">
        <v>404</v>
      </c>
      <c r="J18" s="147" t="str">
        <f ca="1">IFERROR(J$1&amp;ADDRESS(2,J$5-1)&amp;":"&amp;ADDRESS(50,J$5-1),"")</f>
        <v/>
      </c>
      <c r="K18" s="147" t="str">
        <f t="shared" ref="K18" ca="1" si="45">IFERROR(K$1&amp;ADDRESS(2,K15)&amp;":"&amp;ADDRESS(50,K5-1),"")</f>
        <v>'JAUNE'!$AV$2:$AY$50</v>
      </c>
      <c r="L18" s="147" t="str">
        <f ca="1">IFERROR(L$1&amp;ADDRESS(2,L$5-1)&amp;":"&amp;ADDRESS(50,L$5-1),"")</f>
        <v/>
      </c>
      <c r="M18" s="147" t="str">
        <f t="shared" ref="M18:X18" ca="1" si="46">IFERROR(M$1&amp;ADDRESS(2,M$5-1)&amp;":"&amp;ADDRESS(50,M$5-1),"")</f>
        <v/>
      </c>
      <c r="N18" s="147" t="str">
        <f t="shared" ca="1" si="46"/>
        <v/>
      </c>
      <c r="O18" s="147" t="str">
        <f t="shared" ca="1" si="46"/>
        <v/>
      </c>
      <c r="P18" s="147" t="str">
        <f t="shared" ca="1" si="46"/>
        <v/>
      </c>
      <c r="Q18" s="147" t="str">
        <f t="shared" ca="1" si="46"/>
        <v/>
      </c>
      <c r="R18" s="147" t="str">
        <f t="shared" ca="1" si="46"/>
        <v/>
      </c>
      <c r="S18" s="147" t="str">
        <f t="shared" ca="1" si="46"/>
        <v/>
      </c>
      <c r="T18" s="147" t="str">
        <f t="shared" ca="1" si="46"/>
        <v/>
      </c>
      <c r="U18" s="147" t="str">
        <f t="shared" ca="1" si="46"/>
        <v/>
      </c>
      <c r="V18" s="147" t="str">
        <f t="shared" ca="1" si="46"/>
        <v/>
      </c>
      <c r="W18" s="147" t="str">
        <f t="shared" ca="1" si="46"/>
        <v/>
      </c>
      <c r="X18" s="147" t="str">
        <f t="shared" ca="1" si="46"/>
        <v/>
      </c>
      <c r="Y18" s="170"/>
    </row>
    <row r="19" spans="1:25">
      <c r="A19" s="148"/>
      <c r="B19" s="212"/>
      <c r="C19" s="146"/>
      <c r="D19" s="142"/>
      <c r="E19" s="142" t="str">
        <f ca="1">IFERROR(IF(MAX(SUIVI!$I19:$X19)=0,"",IF(COUNTIF(INDIRECT(INDEX(Ref_1,MATCH(MAX(SUIVI!$I19:$W19),SUIVI!$I19:$W19,0))),SUIVI!D19),INDEX(Ref_1,MATCH(MAX(SUIVI!$I19:$W19),SUIVI!$I19:$W19,0)),IF(COUNTIF(INDIRECT(INDEX(Ref_2,MATCH(MAX(SUIVI!$I19:$W19),SUIVI!$I19:$W19,0))),SUIVI!D19),INDEX(Ref_2,MATCH(MAX(SUIVI!$I19:$W19),SUIVI!$I19:$W19,0)),IF(COUNTIF(INDIRECT(INDEX(Ref_3,MATCH(MAX(SUIVI!$I19:$W19),SUIVI!$I19:$W19,0))),SUIVI!D19),INDEX(Ref_3,MATCH(MAX(SUIVI!$I19:$W19),SUIVI!$I19:$W19,0)))))),"")</f>
        <v/>
      </c>
      <c r="F19" s="142" t="str">
        <f ca="1">IF(E19="","",LEFT(E19,LEN(E19)-8)&amp;MATCH(SUIVI!D19,INDIRECT(E19),0)+1)</f>
        <v/>
      </c>
      <c r="G19" s="142"/>
      <c r="H19" s="206"/>
      <c r="I19" s="206" t="s">
        <v>410</v>
      </c>
      <c r="J19" s="143">
        <f ca="1">IFERROR(J3-J13,"")</f>
        <v>4</v>
      </c>
      <c r="K19" s="143">
        <f t="shared" ref="K19:X19" ca="1" si="47">IFERROR(K3-K13,"")</f>
        <v>4</v>
      </c>
      <c r="L19" s="143">
        <f t="shared" ca="1" si="47"/>
        <v>1</v>
      </c>
      <c r="M19" s="143" t="str">
        <f t="shared" ca="1" si="47"/>
        <v/>
      </c>
      <c r="N19" s="143" t="str">
        <f t="shared" ca="1" si="47"/>
        <v/>
      </c>
      <c r="O19" s="143" t="str">
        <f t="shared" ca="1" si="47"/>
        <v/>
      </c>
      <c r="P19" s="143" t="str">
        <f t="shared" ca="1" si="47"/>
        <v/>
      </c>
      <c r="Q19" s="143" t="str">
        <f t="shared" ca="1" si="47"/>
        <v/>
      </c>
      <c r="R19" s="143" t="str">
        <f t="shared" ca="1" si="47"/>
        <v/>
      </c>
      <c r="S19" s="143" t="str">
        <f t="shared" ca="1" si="47"/>
        <v/>
      </c>
      <c r="T19" s="143" t="str">
        <f t="shared" ca="1" si="47"/>
        <v/>
      </c>
      <c r="U19" s="143" t="str">
        <f t="shared" ca="1" si="47"/>
        <v/>
      </c>
      <c r="V19" s="143" t="str">
        <f t="shared" ca="1" si="47"/>
        <v/>
      </c>
      <c r="W19" s="143" t="str">
        <f t="shared" ca="1" si="47"/>
        <v/>
      </c>
      <c r="X19" s="143" t="str">
        <f t="shared" ca="1" si="47"/>
        <v/>
      </c>
      <c r="Y19" s="142"/>
    </row>
    <row r="20" spans="1:25">
      <c r="A20" s="148"/>
      <c r="B20" s="212"/>
      <c r="C20" s="146"/>
      <c r="D20" s="142"/>
      <c r="E20" s="142" t="str">
        <f ca="1">IFERROR(IF(MAX(SUIVI!$I20:$X20)=0,"",IF(COUNTIF(INDIRECT(INDEX(Ref_1,MATCH(MAX(SUIVI!$I20:$W20),SUIVI!$I20:$W20,0))),SUIVI!D20),INDEX(Ref_1,MATCH(MAX(SUIVI!$I20:$W20),SUIVI!$I20:$W20,0)),IF(COUNTIF(INDIRECT(INDEX(Ref_2,MATCH(MAX(SUIVI!$I20:$W20),SUIVI!$I20:$W20,0))),SUIVI!D20),INDEX(Ref_2,MATCH(MAX(SUIVI!$I20:$W20),SUIVI!$I20:$W20,0)),IF(COUNTIF(INDIRECT(INDEX(Ref_3,MATCH(MAX(SUIVI!$I20:$W20),SUIVI!$I20:$W20,0))),SUIVI!D20),INDEX(Ref_3,MATCH(MAX(SUIVI!$I20:$W20),SUIVI!$I20:$W20,0)))))),"")</f>
        <v/>
      </c>
      <c r="F20" s="142" t="str">
        <f ca="1">IF(E20="","",LEFT(E20,LEN(E20)-8)&amp;MATCH(SUIVI!D20,INDIRECT(E20),0)+1)</f>
        <v/>
      </c>
      <c r="G20" s="142"/>
      <c r="H20" s="206"/>
      <c r="I20" s="206" t="s">
        <v>411</v>
      </c>
      <c r="J20" s="143" t="str">
        <f t="shared" ref="J20:X21" ca="1" si="48">IFERROR(J4-J14,"")</f>
        <v/>
      </c>
      <c r="K20" s="143">
        <f t="shared" ca="1" si="48"/>
        <v>6</v>
      </c>
      <c r="L20" s="143" t="str">
        <f t="shared" ca="1" si="48"/>
        <v/>
      </c>
      <c r="M20" s="143" t="str">
        <f t="shared" ca="1" si="48"/>
        <v/>
      </c>
      <c r="N20" s="143" t="str">
        <f t="shared" ca="1" si="48"/>
        <v/>
      </c>
      <c r="O20" s="143" t="str">
        <f t="shared" ca="1" si="48"/>
        <v/>
      </c>
      <c r="P20" s="143" t="str">
        <f t="shared" ca="1" si="48"/>
        <v/>
      </c>
      <c r="Q20" s="143" t="str">
        <f t="shared" ca="1" si="48"/>
        <v/>
      </c>
      <c r="R20" s="143" t="str">
        <f t="shared" ca="1" si="48"/>
        <v/>
      </c>
      <c r="S20" s="143" t="str">
        <f t="shared" ca="1" si="48"/>
        <v/>
      </c>
      <c r="T20" s="143" t="str">
        <f t="shared" ca="1" si="48"/>
        <v/>
      </c>
      <c r="U20" s="143" t="str">
        <f t="shared" ca="1" si="48"/>
        <v/>
      </c>
      <c r="V20" s="143" t="str">
        <f t="shared" ca="1" si="48"/>
        <v/>
      </c>
      <c r="W20" s="143" t="str">
        <f t="shared" ca="1" si="48"/>
        <v/>
      </c>
      <c r="X20" s="143" t="str">
        <f t="shared" ca="1" si="48"/>
        <v/>
      </c>
      <c r="Y20" s="142"/>
    </row>
    <row r="21" spans="1:25">
      <c r="A21" s="148"/>
      <c r="B21" s="212"/>
      <c r="C21" s="146"/>
      <c r="D21" s="142"/>
      <c r="E21" s="142" t="str">
        <f ca="1">IFERROR(IF(MAX(SUIVI!$I21:$X21)=0,"",IF(COUNTIF(INDIRECT(INDEX(Ref_1,MATCH(MAX(SUIVI!$I21:$W21),SUIVI!$I21:$W21,0))),SUIVI!D21),INDEX(Ref_1,MATCH(MAX(SUIVI!$I21:$W21),SUIVI!$I21:$W21,0)),IF(COUNTIF(INDIRECT(INDEX(Ref_2,MATCH(MAX(SUIVI!$I21:$W21),SUIVI!$I21:$W21,0))),SUIVI!D21),INDEX(Ref_2,MATCH(MAX(SUIVI!$I21:$W21),SUIVI!$I21:$W21,0)),IF(COUNTIF(INDIRECT(INDEX(Ref_3,MATCH(MAX(SUIVI!$I21:$W21),SUIVI!$I21:$W21,0))),SUIVI!D21),INDEX(Ref_3,MATCH(MAX(SUIVI!$I21:$W21),SUIVI!$I21:$W21,0)))))),"")</f>
        <v/>
      </c>
      <c r="F21" s="142" t="str">
        <f ca="1">IF(E21="","",LEFT(E21,LEN(E21)-8)&amp;MATCH(SUIVI!D21,INDIRECT(E21),0)+1)</f>
        <v/>
      </c>
      <c r="G21" s="142"/>
      <c r="H21" s="206"/>
      <c r="I21" s="206" t="s">
        <v>412</v>
      </c>
      <c r="J21" s="143" t="str">
        <f t="shared" ca="1" si="48"/>
        <v/>
      </c>
      <c r="K21" s="143">
        <f t="shared" ca="1" si="48"/>
        <v>4</v>
      </c>
      <c r="L21" s="143" t="str">
        <f t="shared" ca="1" si="48"/>
        <v/>
      </c>
      <c r="M21" s="143" t="str">
        <f t="shared" ca="1" si="48"/>
        <v/>
      </c>
      <c r="N21" s="143" t="str">
        <f t="shared" ca="1" si="48"/>
        <v/>
      </c>
      <c r="O21" s="143" t="str">
        <f t="shared" ca="1" si="48"/>
        <v/>
      </c>
      <c r="P21" s="143" t="str">
        <f t="shared" ca="1" si="48"/>
        <v/>
      </c>
      <c r="Q21" s="143" t="str">
        <f t="shared" ca="1" si="48"/>
        <v/>
      </c>
      <c r="R21" s="143" t="str">
        <f t="shared" ca="1" si="48"/>
        <v/>
      </c>
      <c r="S21" s="143" t="str">
        <f t="shared" ca="1" si="48"/>
        <v/>
      </c>
      <c r="T21" s="143" t="str">
        <f t="shared" ca="1" si="48"/>
        <v/>
      </c>
      <c r="U21" s="143" t="str">
        <f t="shared" ca="1" si="48"/>
        <v/>
      </c>
      <c r="V21" s="143" t="str">
        <f t="shared" ca="1" si="48"/>
        <v/>
      </c>
      <c r="W21" s="143" t="str">
        <f t="shared" ca="1" si="48"/>
        <v/>
      </c>
      <c r="X21" s="143" t="str">
        <f t="shared" ca="1" si="48"/>
        <v/>
      </c>
      <c r="Y21" s="142"/>
    </row>
    <row r="22" spans="1:25">
      <c r="A22" s="178"/>
      <c r="B22" s="206"/>
      <c r="C22" s="170"/>
      <c r="D22" s="142"/>
      <c r="E22" s="142" t="str">
        <f ca="1">IFERROR(IF(MAX(SUIVI!$I22:$X22)=0,"",IF(COUNTIF(INDIRECT(INDEX(Ref_1,MATCH(MAX(SUIVI!$I22:$W22),SUIVI!$I22:$W22,0))),SUIVI!D22),INDEX(Ref_1,MATCH(MAX(SUIVI!$I22:$W22),SUIVI!$I22:$W22,0)),IF(COUNTIF(INDIRECT(INDEX(Ref_2,MATCH(MAX(SUIVI!$I22:$W22),SUIVI!$I22:$W22,0))),SUIVI!D22),INDEX(Ref_2,MATCH(MAX(SUIVI!$I22:$W22),SUIVI!$I22:$W22,0)),IF(COUNTIF(INDIRECT(INDEX(Ref_3,MATCH(MAX(SUIVI!$I22:$W22),SUIVI!$I22:$W22,0))),SUIVI!D22),INDEX(Ref_3,MATCH(MAX(SUIVI!$I22:$W22),SUIVI!$I22:$W22,0)))))),"")</f>
        <v/>
      </c>
      <c r="F22" s="142" t="str">
        <f ca="1">IF(E22="","",LEFT(E22,LEN(E22)-8)&amp;MATCH(SUIVI!D22,INDIRECT(E22),0)+1)</f>
        <v/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</row>
    <row r="23" spans="1:25">
      <c r="A23" s="178"/>
      <c r="B23" s="206"/>
      <c r="C23" s="170"/>
      <c r="D23" s="142"/>
      <c r="E23" s="142" t="str">
        <f ca="1">IFERROR(IF(MAX(SUIVI!$I23:$X23)=0,"",IF(COUNTIF(INDIRECT(INDEX(Ref_1,MATCH(MAX(SUIVI!$I23:$W23),SUIVI!$I23:$W23,0))),SUIVI!D23),INDEX(Ref_1,MATCH(MAX(SUIVI!$I23:$W23),SUIVI!$I23:$W23,0)),IF(COUNTIF(INDIRECT(INDEX(Ref_2,MATCH(MAX(SUIVI!$I23:$W23),SUIVI!$I23:$W23,0))),SUIVI!D23),INDEX(Ref_2,MATCH(MAX(SUIVI!$I23:$W23),SUIVI!$I23:$W23,0)),IF(COUNTIF(INDIRECT(INDEX(Ref_3,MATCH(MAX(SUIVI!$I23:$W23),SUIVI!$I23:$W23,0))),SUIVI!D23),INDEX(Ref_3,MATCH(MAX(SUIVI!$I23:$W23),SUIVI!$I23:$W23,0)))))),"")</f>
        <v/>
      </c>
      <c r="F23" s="142" t="str">
        <f ca="1">IF(E23="","",LEFT(E23,LEN(E23)-8)&amp;MATCH(SUIVI!D23,INDIRECT(E23),0)+1)</f>
        <v/>
      </c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178"/>
      <c r="B24" s="206"/>
      <c r="C24" s="170"/>
      <c r="D24" s="142"/>
      <c r="E24" s="142" t="str">
        <f ca="1">IFERROR(IF(MAX(SUIVI!$I24:$X24)=0,"",IF(COUNTIF(INDIRECT(INDEX(Ref_1,MATCH(MAX(SUIVI!$I24:$W24),SUIVI!$I24:$W24,0))),SUIVI!D24),INDEX(Ref_1,MATCH(MAX(SUIVI!$I24:$W24),SUIVI!$I24:$W24,0)),IF(COUNTIF(INDIRECT(INDEX(Ref_2,MATCH(MAX(SUIVI!$I24:$W24),SUIVI!$I24:$W24,0))),SUIVI!D24),INDEX(Ref_2,MATCH(MAX(SUIVI!$I24:$W24),SUIVI!$I24:$W24,0)),IF(COUNTIF(INDIRECT(INDEX(Ref_3,MATCH(MAX(SUIVI!$I24:$W24),SUIVI!$I24:$W24,0))),SUIVI!D24),INDEX(Ref_3,MATCH(MAX(SUIVI!$I24:$W24),SUIVI!$I24:$W24,0)))))),"")</f>
        <v>'JAUNE'!$AG$2:$AG$50</v>
      </c>
      <c r="F24" s="142" t="str">
        <f ca="1">IF(E24="","",LEFT(E24,LEN(E24)-8)&amp;MATCH(SUIVI!D24,INDIRECT(E24),0)+1)</f>
        <v>'JAUNE'!$AG$20</v>
      </c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</row>
    <row r="25" spans="1:25">
      <c r="A25" s="178"/>
      <c r="B25" s="206"/>
      <c r="C25" s="170"/>
      <c r="D25" s="142"/>
      <c r="E25" s="142" t="str">
        <f ca="1">IFERROR(IF(MAX(SUIVI!$I25:$X25)=0,"",IF(COUNTIF(INDIRECT(INDEX(Ref_1,MATCH(MAX(SUIVI!$I25:$W25),SUIVI!$I25:$W25,0))),SUIVI!D25),INDEX(Ref_1,MATCH(MAX(SUIVI!$I25:$W25),SUIVI!$I25:$W25,0)),IF(COUNTIF(INDIRECT(INDEX(Ref_2,MATCH(MAX(SUIVI!$I25:$W25),SUIVI!$I25:$W25,0))),SUIVI!D25),INDEX(Ref_2,MATCH(MAX(SUIVI!$I25:$W25),SUIVI!$I25:$W25,0)),IF(COUNTIF(INDIRECT(INDEX(Ref_3,MATCH(MAX(SUIVI!$I25:$W25),SUIVI!$I25:$W25,0))),SUIVI!D25),INDEX(Ref_3,MATCH(MAX(SUIVI!$I25:$W25),SUIVI!$I25:$W25,0)))))),"")</f>
        <v>'JAUNE'!$AZ$2:$AZ$50</v>
      </c>
      <c r="F25" s="142" t="str">
        <f ca="1">IF(E25="","",LEFT(E25,LEN(E25)-8)&amp;MATCH(SUIVI!D25,INDIRECT(E25),0)+1)</f>
        <v>'JAUNE'!$AZ$33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</row>
    <row r="26" spans="1:25">
      <c r="D26" s="142"/>
      <c r="E26" s="142" t="str">
        <f ca="1">IFERROR(IF(MAX(SUIVI!$I26:$X26)=0,"",IF(COUNTIF(INDIRECT(INDEX(Ref_1,MATCH(MAX(SUIVI!$I26:$W26),SUIVI!$I26:$W26,0))),SUIVI!D26),INDEX(Ref_1,MATCH(MAX(SUIVI!$I26:$W26),SUIVI!$I26:$W26,0)),IF(COUNTIF(INDIRECT(INDEX(Ref_2,MATCH(MAX(SUIVI!$I26:$W26),SUIVI!$I26:$W26,0))),SUIVI!D26),INDEX(Ref_2,MATCH(MAX(SUIVI!$I26:$W26),SUIVI!$I26:$W26,0)),IF(COUNTIF(INDIRECT(INDEX(Ref_3,MATCH(MAX(SUIVI!$I26:$W26),SUIVI!$I26:$W26,0))),SUIVI!D26),INDEX(Ref_3,MATCH(MAX(SUIVI!$I26:$W26),SUIVI!$I26:$W26,0)))))),"")</f>
        <v/>
      </c>
      <c r="F26" s="142" t="str">
        <f ca="1">IF(E26="","",LEFT(E26,LEN(E26)-8)&amp;MATCH(SUIVI!D26,INDIRECT(E26),0)+1)</f>
        <v/>
      </c>
      <c r="G26" s="142"/>
    </row>
    <row r="27" spans="1:25">
      <c r="D27" s="142"/>
      <c r="E27" s="142" t="str">
        <f ca="1">IFERROR(IF(MAX(SUIVI!$I27:$X27)=0,"",IF(COUNTIF(INDIRECT(INDEX(Ref_1,MATCH(MAX(SUIVI!$I27:$W27),SUIVI!$I27:$W27,0))),SUIVI!D27),INDEX(Ref_1,MATCH(MAX(SUIVI!$I27:$W27),SUIVI!$I27:$W27,0)),IF(COUNTIF(INDIRECT(INDEX(Ref_2,MATCH(MAX(SUIVI!$I27:$W27),SUIVI!$I27:$W27,0))),SUIVI!D27),INDEX(Ref_2,MATCH(MAX(SUIVI!$I27:$W27),SUIVI!$I27:$W27,0)),IF(COUNTIF(INDIRECT(INDEX(Ref_3,MATCH(MAX(SUIVI!$I27:$W27),SUIVI!$I27:$W27,0))),SUIVI!D27),INDEX(Ref_3,MATCH(MAX(SUIVI!$I27:$W27),SUIVI!$I27:$W27,0)))))),"")</f>
        <v/>
      </c>
      <c r="F27" s="142" t="str">
        <f ca="1">IF(E27="","",LEFT(E27,LEN(E27)-8)&amp;MATCH(SUIVI!D27,INDIRECT(E27),0)+1)</f>
        <v/>
      </c>
      <c r="G27" s="142"/>
    </row>
    <row r="28" spans="1:25">
      <c r="D28" s="142"/>
      <c r="E28" s="142" t="str">
        <f ca="1">IFERROR(IF(MAX(SUIVI!$I28:$X28)=0,"",IF(COUNTIF(INDIRECT(INDEX(Ref_1,MATCH(MAX(SUIVI!$I28:$W28),SUIVI!$I28:$W28,0))),SUIVI!D28),INDEX(Ref_1,MATCH(MAX(SUIVI!$I28:$W28),SUIVI!$I28:$W28,0)),IF(COUNTIF(INDIRECT(INDEX(Ref_2,MATCH(MAX(SUIVI!$I28:$W28),SUIVI!$I28:$W28,0))),SUIVI!D28),INDEX(Ref_2,MATCH(MAX(SUIVI!$I28:$W28),SUIVI!$I28:$W28,0)),IF(COUNTIF(INDIRECT(INDEX(Ref_3,MATCH(MAX(SUIVI!$I28:$W28),SUIVI!$I28:$W28,0))),SUIVI!D28),INDEX(Ref_3,MATCH(MAX(SUIVI!$I28:$W28),SUIVI!$I28:$W28,0)))))),"")</f>
        <v/>
      </c>
      <c r="F28" s="142" t="str">
        <f ca="1">IF(E28="","",LEFT(E28,LEN(E28)-8)&amp;MATCH(SUIVI!D28,INDIRECT(E28),0)+1)</f>
        <v/>
      </c>
      <c r="G28" s="142"/>
    </row>
    <row r="29" spans="1:25">
      <c r="D29" s="142"/>
      <c r="E29" s="142" t="str">
        <f ca="1">IFERROR(IF(MAX(SUIVI!$I29:$X29)=0,"",IF(COUNTIF(INDIRECT(INDEX(Ref_1,MATCH(MAX(SUIVI!$I29:$W29),SUIVI!$I29:$W29,0))),SUIVI!D29),INDEX(Ref_1,MATCH(MAX(SUIVI!$I29:$W29),SUIVI!$I29:$W29,0)),IF(COUNTIF(INDIRECT(INDEX(Ref_2,MATCH(MAX(SUIVI!$I29:$W29),SUIVI!$I29:$W29,0))),SUIVI!D29),INDEX(Ref_2,MATCH(MAX(SUIVI!$I29:$W29),SUIVI!$I29:$W29,0)),IF(COUNTIF(INDIRECT(INDEX(Ref_3,MATCH(MAX(SUIVI!$I29:$W29),SUIVI!$I29:$W29,0))),SUIVI!D29),INDEX(Ref_3,MATCH(MAX(SUIVI!$I29:$W29),SUIVI!$I29:$W29,0)))))),"")</f>
        <v/>
      </c>
      <c r="F29" s="142" t="str">
        <f ca="1">IF(E29="","",LEFT(E29,LEN(E29)-8)&amp;MATCH(SUIVI!D29,INDIRECT(E29),0)+1)</f>
        <v/>
      </c>
      <c r="G29" s="142"/>
    </row>
    <row r="30" spans="1:25">
      <c r="D30" s="142"/>
      <c r="E30" s="142" t="str">
        <f ca="1">IFERROR(IF(MAX(SUIVI!$I30:$X30)=0,"",IF(COUNTIF(INDIRECT(INDEX(Ref_1,MATCH(MAX(SUIVI!$I30:$W30),SUIVI!$I30:$W30,0))),SUIVI!D30),INDEX(Ref_1,MATCH(MAX(SUIVI!$I30:$W30),SUIVI!$I30:$W30,0)),IF(COUNTIF(INDIRECT(INDEX(Ref_2,MATCH(MAX(SUIVI!$I30:$W30),SUIVI!$I30:$W30,0))),SUIVI!D30),INDEX(Ref_2,MATCH(MAX(SUIVI!$I30:$W30),SUIVI!$I30:$W30,0)),IF(COUNTIF(INDIRECT(INDEX(Ref_3,MATCH(MAX(SUIVI!$I30:$W30),SUIVI!$I30:$W30,0))),SUIVI!D30),INDEX(Ref_3,MATCH(MAX(SUIVI!$I30:$W30),SUIVI!$I30:$W30,0)))))),"")</f>
        <v>'JAUNE'!$H$2:$H$50</v>
      </c>
      <c r="F30" s="142" t="str">
        <f ca="1">IF(E30="","",LEFT(E30,LEN(E30)-8)&amp;MATCH(SUIVI!D30,INDIRECT(E30),0)+1)</f>
        <v>'JAUNE'!$H23</v>
      </c>
      <c r="G30" s="142"/>
    </row>
    <row r="31" spans="1:25">
      <c r="D31" s="142"/>
      <c r="E31" s="142" t="str">
        <f ca="1">IFERROR(IF(MAX(SUIVI!$I31:$X31)=0,"",IF(COUNTIF(INDIRECT(INDEX(Ref_1,MATCH(MAX(SUIVI!$I31:$W31),SUIVI!$I31:$W31,0))),SUIVI!D31),INDEX(Ref_1,MATCH(MAX(SUIVI!$I31:$W31),SUIVI!$I31:$W31,0)),IF(COUNTIF(INDIRECT(INDEX(Ref_2,MATCH(MAX(SUIVI!$I31:$W31),SUIVI!$I31:$W31,0))),SUIVI!D31),INDEX(Ref_2,MATCH(MAX(SUIVI!$I31:$W31),SUIVI!$I31:$W31,0)),IF(COUNTIF(INDIRECT(INDEX(Ref_3,MATCH(MAX(SUIVI!$I31:$W31),SUIVI!$I31:$W31,0))),SUIVI!D31),INDEX(Ref_3,MATCH(MAX(SUIVI!$I31:$W31),SUIVI!$I31:$W31,0)))))),"")</f>
        <v>'JAUNE'!$AG$2:$AG$50</v>
      </c>
      <c r="F31" s="142" t="str">
        <f ca="1">IF(E31="","",LEFT(E31,LEN(E31)-8)&amp;MATCH(SUIVI!D31,INDIRECT(E31),0)+1)</f>
        <v>'JAUNE'!$AG$30</v>
      </c>
      <c r="G31" s="142"/>
    </row>
    <row r="32" spans="1:25">
      <c r="D32" s="142"/>
      <c r="E32" s="142" t="str">
        <f ca="1">IFERROR(IF(MAX(SUIVI!$I32:$X32)=0,"",IF(COUNTIF(INDIRECT(INDEX(Ref_1,MATCH(MAX(SUIVI!$I32:$W32),SUIVI!$I32:$W32,0))),SUIVI!D32),INDEX(Ref_1,MATCH(MAX(SUIVI!$I32:$W32),SUIVI!$I32:$W32,0)),IF(COUNTIF(INDIRECT(INDEX(Ref_2,MATCH(MAX(SUIVI!$I32:$W32),SUIVI!$I32:$W32,0))),SUIVI!D32),INDEX(Ref_2,MATCH(MAX(SUIVI!$I32:$W32),SUIVI!$I32:$W32,0)),IF(COUNTIF(INDIRECT(INDEX(Ref_3,MATCH(MAX(SUIVI!$I32:$W32),SUIVI!$I32:$W32,0))),SUIVI!D32),INDEX(Ref_3,MATCH(MAX(SUIVI!$I32:$W32),SUIVI!$I32:$W32,0)))))),"")</f>
        <v>'JAUNE'!$AG$2:$AG$50</v>
      </c>
      <c r="F32" s="142" t="str">
        <f ca="1">IF(E32="","",LEFT(E32,LEN(E32)-8)&amp;MATCH(SUIVI!D32,INDIRECT(E32),0)+1)</f>
        <v>'JAUNE'!$AG$16</v>
      </c>
      <c r="G32" s="142"/>
    </row>
    <row r="33" spans="4:7">
      <c r="D33" s="142"/>
      <c r="E33" s="142" t="str">
        <f ca="1">IFERROR(IF(MAX(SUIVI!$I33:$X33)=0,"",IF(COUNTIF(INDIRECT(INDEX(Ref_1,MATCH(MAX(SUIVI!$I33:$W33),SUIVI!$I33:$W33,0))),SUIVI!D33),INDEX(Ref_1,MATCH(MAX(SUIVI!$I33:$W33),SUIVI!$I33:$W33,0)),IF(COUNTIF(INDIRECT(INDEX(Ref_2,MATCH(MAX(SUIVI!$I33:$W33),SUIVI!$I33:$W33,0))),SUIVI!D33),INDEX(Ref_2,MATCH(MAX(SUIVI!$I33:$W33),SUIVI!$I33:$W33,0)),IF(COUNTIF(INDIRECT(INDEX(Ref_3,MATCH(MAX(SUIVI!$I33:$W33),SUIVI!$I33:$W33,0))),SUIVI!D33),INDEX(Ref_3,MATCH(MAX(SUIVI!$I33:$W33),SUIVI!$I33:$W33,0)))))),"")</f>
        <v/>
      </c>
      <c r="F33" s="142" t="str">
        <f ca="1">IF(E33="","",LEFT(E33,LEN(E33)-8)&amp;MATCH(SUIVI!D33,INDIRECT(E33),0)+1)</f>
        <v/>
      </c>
      <c r="G33" s="142"/>
    </row>
    <row r="34" spans="4:7">
      <c r="D34" s="142"/>
      <c r="E34" s="142" t="str">
        <f ca="1">IFERROR(IF(MAX(SUIVI!$I34:$X34)=0,"",IF(COUNTIF(INDIRECT(INDEX(Ref_1,MATCH(MAX(SUIVI!$I34:$W34),SUIVI!$I34:$W34,0))),SUIVI!D34),INDEX(Ref_1,MATCH(MAX(SUIVI!$I34:$W34),SUIVI!$I34:$W34,0)),IF(COUNTIF(INDIRECT(INDEX(Ref_2,MATCH(MAX(SUIVI!$I34:$W34),SUIVI!$I34:$W34,0))),SUIVI!D34),INDEX(Ref_2,MATCH(MAX(SUIVI!$I34:$W34),SUIVI!$I34:$W34,0)),IF(COUNTIF(INDIRECT(INDEX(Ref_3,MATCH(MAX(SUIVI!$I34:$W34),SUIVI!$I34:$W34,0))),SUIVI!D34),INDEX(Ref_3,MATCH(MAX(SUIVI!$I34:$W34),SUIVI!$I34:$W34,0)))))),"")</f>
        <v>'JAUNE'!$AZ$2:$AZ$50</v>
      </c>
      <c r="F34" s="142" t="str">
        <f ca="1">IF(E34="","",LEFT(E34,LEN(E34)-8)&amp;MATCH(SUIVI!D34,INDIRECT(E34),0)+1)</f>
        <v>'JAUNE'!$AZ$23</v>
      </c>
      <c r="G34" s="142"/>
    </row>
    <row r="35" spans="4:7">
      <c r="D35" s="142"/>
      <c r="E35" s="142" t="str">
        <f ca="1">IFERROR(IF(MAX(SUIVI!$I35:$X35)=0,"",IF(COUNTIF(INDIRECT(INDEX(Ref_1,MATCH(MAX(SUIVI!$I35:$W35),SUIVI!$I35:$W35,0))),SUIVI!D35),INDEX(Ref_1,MATCH(MAX(SUIVI!$I35:$W35),SUIVI!$I35:$W35,0)),IF(COUNTIF(INDIRECT(INDEX(Ref_2,MATCH(MAX(SUIVI!$I35:$W35),SUIVI!$I35:$W35,0))),SUIVI!D35),INDEX(Ref_2,MATCH(MAX(SUIVI!$I35:$W35),SUIVI!$I35:$W35,0)),IF(COUNTIF(INDIRECT(INDEX(Ref_3,MATCH(MAX(SUIVI!$I35:$W35),SUIVI!$I35:$W35,0))),SUIVI!D35),INDEX(Ref_3,MATCH(MAX(SUIVI!$I35:$W35),SUIVI!$I35:$W35,0)))))),"")</f>
        <v/>
      </c>
      <c r="F35" s="142" t="str">
        <f ca="1">IF(E35="","",LEFT(E35,LEN(E35)-8)&amp;MATCH(SUIVI!D35,INDIRECT(E35),0)+1)</f>
        <v/>
      </c>
      <c r="G35" s="142"/>
    </row>
    <row r="36" spans="4:7">
      <c r="D36" s="142"/>
      <c r="E36" s="142" t="str">
        <f ca="1">IFERROR(IF(MAX(SUIVI!$I36:$X36)=0,"",IF(COUNTIF(INDIRECT(INDEX(Ref_1,MATCH(MAX(SUIVI!$I36:$W36),SUIVI!$I36:$W36,0))),SUIVI!D36),INDEX(Ref_1,MATCH(MAX(SUIVI!$I36:$W36),SUIVI!$I36:$W36,0)),IF(COUNTIF(INDIRECT(INDEX(Ref_2,MATCH(MAX(SUIVI!$I36:$W36),SUIVI!$I36:$W36,0))),SUIVI!D36),INDEX(Ref_2,MATCH(MAX(SUIVI!$I36:$W36),SUIVI!$I36:$W36,0)),IF(COUNTIF(INDIRECT(INDEX(Ref_3,MATCH(MAX(SUIVI!$I36:$W36),SUIVI!$I36:$W36,0))),SUIVI!D36),INDEX(Ref_3,MATCH(MAX(SUIVI!$I36:$W36),SUIVI!$I36:$W36,0)))))),"")</f>
        <v/>
      </c>
      <c r="F36" s="142" t="str">
        <f ca="1">IF(E36="","",LEFT(E36,LEN(E36)-8)&amp;MATCH(SUIVI!D36,INDIRECT(E36),0)+1)</f>
        <v/>
      </c>
      <c r="G36" s="142"/>
    </row>
    <row r="37" spans="4:7">
      <c r="D37" s="142"/>
      <c r="E37" s="142" t="str">
        <f ca="1">IFERROR(IF(MAX(SUIVI!$I37:$X37)=0,"",IF(COUNTIF(INDIRECT(INDEX(Ref_1,MATCH(MAX(SUIVI!$I37:$W37),SUIVI!$I37:$W37,0))),SUIVI!D37),INDEX(Ref_1,MATCH(MAX(SUIVI!$I37:$W37),SUIVI!$I37:$W37,0)),IF(COUNTIF(INDIRECT(INDEX(Ref_2,MATCH(MAX(SUIVI!$I37:$W37),SUIVI!$I37:$W37,0))),SUIVI!D37),INDEX(Ref_2,MATCH(MAX(SUIVI!$I37:$W37),SUIVI!$I37:$W37,0)),IF(COUNTIF(INDIRECT(INDEX(Ref_3,MATCH(MAX(SUIVI!$I37:$W37),SUIVI!$I37:$W37,0))),SUIVI!D37),INDEX(Ref_3,MATCH(MAX(SUIVI!$I37:$W37),SUIVI!$I37:$W37,0)))))),"")</f>
        <v>'JAUNE'!$AZ$2:$AZ$50</v>
      </c>
      <c r="F37" s="142" t="str">
        <f ca="1">IF(E37="","",LEFT(E37,LEN(E37)-8)&amp;MATCH(SUIVI!D37,INDIRECT(E37),0)+1)</f>
        <v>'JAUNE'!$AZ$30</v>
      </c>
      <c r="G37" s="142"/>
    </row>
    <row r="38" spans="4:7">
      <c r="D38" s="142"/>
      <c r="E38" s="142" t="str">
        <f ca="1">IFERROR(IF(MAX(SUIVI!$I38:$X38)=0,"",IF(COUNTIF(INDIRECT(INDEX(Ref_1,MATCH(MAX(SUIVI!$I38:$W38),SUIVI!$I38:$W38,0))),SUIVI!D38),INDEX(Ref_1,MATCH(MAX(SUIVI!$I38:$W38),SUIVI!$I38:$W38,0)),IF(COUNTIF(INDIRECT(INDEX(Ref_2,MATCH(MAX(SUIVI!$I38:$W38),SUIVI!$I38:$W38,0))),SUIVI!D38),INDEX(Ref_2,MATCH(MAX(SUIVI!$I38:$W38),SUIVI!$I38:$W38,0)),IF(COUNTIF(INDIRECT(INDEX(Ref_3,MATCH(MAX(SUIVI!$I38:$W38),SUIVI!$I38:$W38,0))),SUIVI!D38),INDEX(Ref_3,MATCH(MAX(SUIVI!$I38:$W38),SUIVI!$I38:$W38,0)))))),"")</f>
        <v/>
      </c>
      <c r="F38" s="142" t="str">
        <f ca="1">IF(E38="","",LEFT(E38,LEN(E38)-8)&amp;MATCH(SUIVI!D38,INDIRECT(E38),0)+1)</f>
        <v/>
      </c>
      <c r="G38" s="142"/>
    </row>
    <row r="39" spans="4:7">
      <c r="D39" s="142"/>
      <c r="E39" s="142" t="str">
        <f ca="1">IFERROR(IF(MAX(SUIVI!$I39:$X39)=0,"",IF(COUNTIF(INDIRECT(INDEX(Ref_1,MATCH(MAX(SUIVI!$I39:$W39),SUIVI!$I39:$W39,0))),SUIVI!D39),INDEX(Ref_1,MATCH(MAX(SUIVI!$I39:$W39),SUIVI!$I39:$W39,0)),IF(COUNTIF(INDIRECT(INDEX(Ref_2,MATCH(MAX(SUIVI!$I39:$W39),SUIVI!$I39:$W39,0))),SUIVI!D39),INDEX(Ref_2,MATCH(MAX(SUIVI!$I39:$W39),SUIVI!$I39:$W39,0)),IF(COUNTIF(INDIRECT(INDEX(Ref_3,MATCH(MAX(SUIVI!$I39:$W39),SUIVI!$I39:$W39,0))),SUIVI!D39),INDEX(Ref_3,MATCH(MAX(SUIVI!$I39:$W39),SUIVI!$I39:$W39,0)))))),"")</f>
        <v/>
      </c>
      <c r="F39" s="142" t="str">
        <f ca="1">IF(E39="","",LEFT(E39,LEN(E39)-8)&amp;MATCH(SUIVI!D39,INDIRECT(E39),0)+1)</f>
        <v/>
      </c>
      <c r="G39" s="142"/>
    </row>
    <row r="40" spans="4:7">
      <c r="D40" s="142"/>
      <c r="E40" s="142" t="str">
        <f ca="1">IFERROR(IF(MAX(SUIVI!$I40:$X40)=0,"",IF(COUNTIF(INDIRECT(INDEX(Ref_1,MATCH(MAX(SUIVI!$I40:$W40),SUIVI!$I40:$W40,0))),SUIVI!D40),INDEX(Ref_1,MATCH(MAX(SUIVI!$I40:$W40),SUIVI!$I40:$W40,0)),IF(COUNTIF(INDIRECT(INDEX(Ref_2,MATCH(MAX(SUIVI!$I40:$W40),SUIVI!$I40:$W40,0))),SUIVI!D40),INDEX(Ref_2,MATCH(MAX(SUIVI!$I40:$W40),SUIVI!$I40:$W40,0)),IF(COUNTIF(INDIRECT(INDEX(Ref_3,MATCH(MAX(SUIVI!$I40:$W40),SUIVI!$I40:$W40,0))),SUIVI!D40),INDEX(Ref_3,MATCH(MAX(SUIVI!$I40:$W40),SUIVI!$I40:$W40,0)))))),"")</f>
        <v/>
      </c>
      <c r="F40" s="142" t="str">
        <f ca="1">IF(E40="","",LEFT(E40,LEN(E40)-8)&amp;MATCH(SUIVI!D40,INDIRECT(E40),0)+1)</f>
        <v/>
      </c>
      <c r="G40" s="142"/>
    </row>
    <row r="41" spans="4:7">
      <c r="D41" s="142"/>
      <c r="E41" s="142" t="str">
        <f ca="1">IFERROR(IF(MAX(SUIVI!$I41:$X41)=0,"",IF(COUNTIF(INDIRECT(INDEX(Ref_1,MATCH(MAX(SUIVI!$I41:$W41),SUIVI!$I41:$W41,0))),SUIVI!D41),INDEX(Ref_1,MATCH(MAX(SUIVI!$I41:$W41),SUIVI!$I41:$W41,0)),IF(COUNTIF(INDIRECT(INDEX(Ref_2,MATCH(MAX(SUIVI!$I41:$W41),SUIVI!$I41:$W41,0))),SUIVI!D41),INDEX(Ref_2,MATCH(MAX(SUIVI!$I41:$W41),SUIVI!$I41:$W41,0)),IF(COUNTIF(INDIRECT(INDEX(Ref_3,MATCH(MAX(SUIVI!$I41:$W41),SUIVI!$I41:$W41,0))),SUIVI!D41),INDEX(Ref_3,MATCH(MAX(SUIVI!$I41:$W41),SUIVI!$I41:$W41,0)))))),"")</f>
        <v/>
      </c>
      <c r="F41" s="142" t="str">
        <f ca="1">IF(E41="","",LEFT(E41,LEN(E41)-8)&amp;MATCH(SUIVI!D41,INDIRECT(E41),0)+1)</f>
        <v/>
      </c>
      <c r="G41" s="142"/>
    </row>
    <row r="42" spans="4:7">
      <c r="D42" s="142"/>
      <c r="E42" s="142" t="str">
        <f ca="1">IFERROR(IF(MAX(SUIVI!$I42:$X42)=0,"",IF(COUNTIF(INDIRECT(INDEX(Ref_1,MATCH(MAX(SUIVI!$I42:$W42),SUIVI!$I42:$W42,0))),SUIVI!D42),INDEX(Ref_1,MATCH(MAX(SUIVI!$I42:$W42),SUIVI!$I42:$W42,0)),IF(COUNTIF(INDIRECT(INDEX(Ref_2,MATCH(MAX(SUIVI!$I42:$W42),SUIVI!$I42:$W42,0))),SUIVI!D42),INDEX(Ref_2,MATCH(MAX(SUIVI!$I42:$W42),SUIVI!$I42:$W42,0)),IF(COUNTIF(INDIRECT(INDEX(Ref_3,MATCH(MAX(SUIVI!$I42:$W42),SUIVI!$I42:$W42,0))),SUIVI!D42),INDEX(Ref_3,MATCH(MAX(SUIVI!$I42:$W42),SUIVI!$I42:$W42,0)))))),"")</f>
        <v/>
      </c>
      <c r="F42" s="142" t="str">
        <f ca="1">IF(E42="","",LEFT(E42,LEN(E42)-8)&amp;MATCH(SUIVI!D42,INDIRECT(E42),0)+1)</f>
        <v/>
      </c>
      <c r="G42" s="142"/>
    </row>
    <row r="43" spans="4:7">
      <c r="D43" s="142"/>
      <c r="E43" s="142" t="str">
        <f ca="1">IFERROR(IF(MAX(SUIVI!$I43:$X43)=0,"",IF(COUNTIF(INDIRECT(INDEX(Ref_1,MATCH(MAX(SUIVI!$I43:$W43),SUIVI!$I43:$W43,0))),SUIVI!D43),INDEX(Ref_1,MATCH(MAX(SUIVI!$I43:$W43),SUIVI!$I43:$W43,0)),IF(COUNTIF(INDIRECT(INDEX(Ref_2,MATCH(MAX(SUIVI!$I43:$W43),SUIVI!$I43:$W43,0))),SUIVI!D43),INDEX(Ref_2,MATCH(MAX(SUIVI!$I43:$W43),SUIVI!$I43:$W43,0)),IF(COUNTIF(INDIRECT(INDEX(Ref_3,MATCH(MAX(SUIVI!$I43:$W43),SUIVI!$I43:$W43,0))),SUIVI!D43),INDEX(Ref_3,MATCH(MAX(SUIVI!$I43:$W43),SUIVI!$I43:$W43,0)))))),"")</f>
        <v/>
      </c>
      <c r="F43" s="142" t="str">
        <f ca="1">IF(E43="","",LEFT(E43,LEN(E43)-8)&amp;MATCH(SUIVI!D43,INDIRECT(E43),0)+1)</f>
        <v/>
      </c>
      <c r="G43" s="142"/>
    </row>
    <row r="44" spans="4:7">
      <c r="D44" s="142"/>
      <c r="E44" s="142" t="str">
        <f ca="1">IFERROR(IF(MAX(SUIVI!$I44:$X44)=0,"",IF(COUNTIF(INDIRECT(INDEX(Ref_1,MATCH(MAX(SUIVI!$I44:$W44),SUIVI!$I44:$W44,0))),SUIVI!D44),INDEX(Ref_1,MATCH(MAX(SUIVI!$I44:$W44),SUIVI!$I44:$W44,0)),IF(COUNTIF(INDIRECT(INDEX(Ref_2,MATCH(MAX(SUIVI!$I44:$W44),SUIVI!$I44:$W44,0))),SUIVI!D44),INDEX(Ref_2,MATCH(MAX(SUIVI!$I44:$W44),SUIVI!$I44:$W44,0)),IF(COUNTIF(INDIRECT(INDEX(Ref_3,MATCH(MAX(SUIVI!$I44:$W44),SUIVI!$I44:$W44,0))),SUIVI!D44),INDEX(Ref_3,MATCH(MAX(SUIVI!$I44:$W44),SUIVI!$I44:$W44,0)))))),"")</f>
        <v/>
      </c>
      <c r="F44" s="142" t="str">
        <f ca="1">IF(E44="","",LEFT(E44,LEN(E44)-8)&amp;MATCH(SUIVI!D44,INDIRECT(E44),0)+1)</f>
        <v/>
      </c>
      <c r="G44" s="142"/>
    </row>
    <row r="45" spans="4:7">
      <c r="D45" s="142"/>
      <c r="E45" s="142" t="str">
        <f ca="1">IFERROR(IF(MAX(SUIVI!$I45:$X45)=0,"",IF(COUNTIF(INDIRECT(INDEX(Ref_1,MATCH(MAX(SUIVI!$I45:$W45),SUIVI!$I45:$W45,0))),SUIVI!D45),INDEX(Ref_1,MATCH(MAX(SUIVI!$I45:$W45),SUIVI!$I45:$W45,0)),IF(COUNTIF(INDIRECT(INDEX(Ref_2,MATCH(MAX(SUIVI!$I45:$W45),SUIVI!$I45:$W45,0))),SUIVI!D45),INDEX(Ref_2,MATCH(MAX(SUIVI!$I45:$W45),SUIVI!$I45:$W45,0)),IF(COUNTIF(INDIRECT(INDEX(Ref_3,MATCH(MAX(SUIVI!$I45:$W45),SUIVI!$I45:$W45,0))),SUIVI!D45),INDEX(Ref_3,MATCH(MAX(SUIVI!$I45:$W45),SUIVI!$I45:$W45,0)))))),"")</f>
        <v/>
      </c>
      <c r="F45" s="142" t="str">
        <f ca="1">IF(E45="","",LEFT(E45,LEN(E45)-8)&amp;MATCH(SUIVI!D45,INDIRECT(E45),0)+1)</f>
        <v/>
      </c>
      <c r="G45" s="142"/>
    </row>
    <row r="46" spans="4:7">
      <c r="D46" s="142"/>
      <c r="E46" s="142" t="str">
        <f ca="1">IFERROR(IF(MAX(SUIVI!$I46:$X46)=0,"",IF(COUNTIF(INDIRECT(INDEX(Ref_1,MATCH(MAX(SUIVI!$I46:$W46),SUIVI!$I46:$W46,0))),SUIVI!D46),INDEX(Ref_1,MATCH(MAX(SUIVI!$I46:$W46),SUIVI!$I46:$W46,0)),IF(COUNTIF(INDIRECT(INDEX(Ref_2,MATCH(MAX(SUIVI!$I46:$W46),SUIVI!$I46:$W46,0))),SUIVI!D46),INDEX(Ref_2,MATCH(MAX(SUIVI!$I46:$W46),SUIVI!$I46:$W46,0)),IF(COUNTIF(INDIRECT(INDEX(Ref_3,MATCH(MAX(SUIVI!$I46:$W46),SUIVI!$I46:$W46,0))),SUIVI!D46),INDEX(Ref_3,MATCH(MAX(SUIVI!$I46:$W46),SUIVI!$I46:$W46,0)))))),"")</f>
        <v/>
      </c>
      <c r="F46" s="142" t="str">
        <f ca="1">IF(E46="","",LEFT(E46,LEN(E46)-8)&amp;MATCH(SUIVI!D46,INDIRECT(E46),0)+1)</f>
        <v/>
      </c>
      <c r="G46" s="142"/>
    </row>
    <row r="47" spans="4:7">
      <c r="D47" s="142"/>
      <c r="E47" s="142" t="str">
        <f ca="1">IFERROR(IF(MAX(SUIVI!$I47:$X47)=0,"",IF(COUNTIF(INDIRECT(INDEX(Ref_1,MATCH(MAX(SUIVI!$I47:$W47),SUIVI!$I47:$W47,0))),SUIVI!D47),INDEX(Ref_1,MATCH(MAX(SUIVI!$I47:$W47),SUIVI!$I47:$W47,0)),IF(COUNTIF(INDIRECT(INDEX(Ref_2,MATCH(MAX(SUIVI!$I47:$W47),SUIVI!$I47:$W47,0))),SUIVI!D47),INDEX(Ref_2,MATCH(MAX(SUIVI!$I47:$W47),SUIVI!$I47:$W47,0)),IF(COUNTIF(INDIRECT(INDEX(Ref_3,MATCH(MAX(SUIVI!$I47:$W47),SUIVI!$I47:$W47,0))),SUIVI!D47),INDEX(Ref_3,MATCH(MAX(SUIVI!$I47:$W47),SUIVI!$I47:$W47,0)))))),"")</f>
        <v/>
      </c>
      <c r="F47" s="142" t="str">
        <f ca="1">IF(E47="","",LEFT(E47,LEN(E47)-8)&amp;MATCH(SUIVI!D47,INDIRECT(E47),0)+1)</f>
        <v/>
      </c>
      <c r="G47" s="142"/>
    </row>
    <row r="48" spans="4:7">
      <c r="D48" s="142"/>
      <c r="E48" s="142" t="str">
        <f ca="1">IFERROR(IF(MAX(SUIVI!$I48:$X48)=0,"",IF(COUNTIF(INDIRECT(INDEX(Ref_1,MATCH(MAX(SUIVI!$I48:$W48),SUIVI!$I48:$W48,0))),SUIVI!D48),INDEX(Ref_1,MATCH(MAX(SUIVI!$I48:$W48),SUIVI!$I48:$W48,0)),IF(COUNTIF(INDIRECT(INDEX(Ref_2,MATCH(MAX(SUIVI!$I48:$W48),SUIVI!$I48:$W48,0))),SUIVI!D48),INDEX(Ref_2,MATCH(MAX(SUIVI!$I48:$W48),SUIVI!$I48:$W48,0)),IF(COUNTIF(INDIRECT(INDEX(Ref_3,MATCH(MAX(SUIVI!$I48:$W48),SUIVI!$I48:$W48,0))),SUIVI!D48),INDEX(Ref_3,MATCH(MAX(SUIVI!$I48:$W48),SUIVI!$I48:$W48,0)))))),"")</f>
        <v/>
      </c>
      <c r="F48" s="142" t="str">
        <f ca="1">IF(E48="","",LEFT(E48,LEN(E48)-8)&amp;MATCH(SUIVI!D48,INDIRECT(E48),0)+1)</f>
        <v/>
      </c>
      <c r="G48" s="142"/>
    </row>
    <row r="49" spans="4:7">
      <c r="D49" s="142"/>
      <c r="E49" s="142" t="str">
        <f ca="1">IFERROR(IF(MAX(SUIVI!$I49:$X49)=0,"",IF(COUNTIF(INDIRECT(INDEX(Ref_1,MATCH(MAX(SUIVI!$I49:$W49),SUIVI!$I49:$W49,0))),SUIVI!D49),INDEX(Ref_1,MATCH(MAX(SUIVI!$I49:$W49),SUIVI!$I49:$W49,0)),IF(COUNTIF(INDIRECT(INDEX(Ref_2,MATCH(MAX(SUIVI!$I49:$W49),SUIVI!$I49:$W49,0))),SUIVI!D49),INDEX(Ref_2,MATCH(MAX(SUIVI!$I49:$W49),SUIVI!$I49:$W49,0)),IF(COUNTIF(INDIRECT(INDEX(Ref_3,MATCH(MAX(SUIVI!$I49:$W49),SUIVI!$I49:$W49,0))),SUIVI!D49),INDEX(Ref_3,MATCH(MAX(SUIVI!$I49:$W49),SUIVI!$I49:$W49,0)))))),"")</f>
        <v>'JAUNE'!$H$2:$H$50</v>
      </c>
      <c r="F49" s="142" t="str">
        <f ca="1">IF(E49="","",LEFT(E49,LEN(E49)-8)&amp;MATCH(SUIVI!D49,INDIRECT(E49),0)+1)</f>
        <v>'JAUNE'!$H13</v>
      </c>
      <c r="G49" s="142"/>
    </row>
    <row r="50" spans="4:7">
      <c r="D50" s="142"/>
      <c r="E50" s="142" t="str">
        <f ca="1">IFERROR(IF(MAX(SUIVI!$I50:$X50)=0,"",IF(COUNTIF(INDIRECT(INDEX(Ref_1,MATCH(MAX(SUIVI!$I50:$W50),SUIVI!$I50:$W50,0))),SUIVI!D50),INDEX(Ref_1,MATCH(MAX(SUIVI!$I50:$W50),SUIVI!$I50:$W50,0)),IF(COUNTIF(INDIRECT(INDEX(Ref_2,MATCH(MAX(SUIVI!$I50:$W50),SUIVI!$I50:$W50,0))),SUIVI!D50),INDEX(Ref_2,MATCH(MAX(SUIVI!$I50:$W50),SUIVI!$I50:$W50,0)),IF(COUNTIF(INDIRECT(INDEX(Ref_3,MATCH(MAX(SUIVI!$I50:$W50),SUIVI!$I50:$W50,0))),SUIVI!D50),INDEX(Ref_3,MATCH(MAX(SUIVI!$I50:$W50),SUIVI!$I50:$W50,0)))))),"")</f>
        <v>'JAUNE'!$AG$2:$AG$50</v>
      </c>
      <c r="F50" s="142" t="str">
        <f ca="1">IF(E50="","",LEFT(E50,LEN(E50)-8)&amp;MATCH(SUIVI!D50,INDIRECT(E50),0)+1)</f>
        <v>'JAUNE'!$AG$28</v>
      </c>
      <c r="G50" s="142"/>
    </row>
    <row r="51" spans="4:7">
      <c r="D51" s="142"/>
      <c r="E51" s="142" t="str">
        <f ca="1">IFERROR(IF(MAX(SUIVI!$I51:$X51)=0,"",IF(COUNTIF(INDIRECT(INDEX(Ref_1,MATCH(MAX(SUIVI!$I51:$W51),SUIVI!$I51:$W51,0))),SUIVI!D51),INDEX(Ref_1,MATCH(MAX(SUIVI!$I51:$W51),SUIVI!$I51:$W51,0)),IF(COUNTIF(INDIRECT(INDEX(Ref_2,MATCH(MAX(SUIVI!$I51:$W51),SUIVI!$I51:$W51,0))),SUIVI!D51),INDEX(Ref_2,MATCH(MAX(SUIVI!$I51:$W51),SUIVI!$I51:$W51,0)),IF(COUNTIF(INDIRECT(INDEX(Ref_3,MATCH(MAX(SUIVI!$I51:$W51),SUIVI!$I51:$W51,0))),SUIVI!D51),INDEX(Ref_3,MATCH(MAX(SUIVI!$I51:$W51),SUIVI!$I51:$W51,0)))))),"")</f>
        <v/>
      </c>
      <c r="F51" s="142" t="str">
        <f ca="1">IF(E51="","",LEFT(E51,LEN(E51)-8)&amp;MATCH(SUIVI!D51,INDIRECT(E51),0)+1)</f>
        <v/>
      </c>
      <c r="G51" s="142"/>
    </row>
    <row r="52" spans="4:7">
      <c r="D52" s="142"/>
      <c r="E52" s="142" t="str">
        <f ca="1">IFERROR(IF(MAX(SUIVI!$I52:$X52)=0,"",IF(COUNTIF(INDIRECT(INDEX(Ref_1,MATCH(MAX(SUIVI!$I52:$W52),SUIVI!$I52:$W52,0))),SUIVI!D52),INDEX(Ref_1,MATCH(MAX(SUIVI!$I52:$W52),SUIVI!$I52:$W52,0)),IF(COUNTIF(INDIRECT(INDEX(Ref_2,MATCH(MAX(SUIVI!$I52:$W52),SUIVI!$I52:$W52,0))),SUIVI!D52),INDEX(Ref_2,MATCH(MAX(SUIVI!$I52:$W52),SUIVI!$I52:$W52,0)),IF(COUNTIF(INDIRECT(INDEX(Ref_3,MATCH(MAX(SUIVI!$I52:$W52),SUIVI!$I52:$W52,0))),SUIVI!D52),INDEX(Ref_3,MATCH(MAX(SUIVI!$I52:$W52),SUIVI!$I52:$W52,0)))))),"")</f>
        <v/>
      </c>
      <c r="F52" s="142" t="str">
        <f ca="1">IF(E52="","",LEFT(E52,LEN(E52)-8)&amp;MATCH(SUIVI!D52,INDIRECT(E52),0)+1)</f>
        <v/>
      </c>
      <c r="G52" s="142"/>
    </row>
    <row r="53" spans="4:7">
      <c r="D53" s="142"/>
      <c r="E53" s="142" t="str">
        <f ca="1">IFERROR(IF(MAX(SUIVI!$I53:$X53)=0,"",IF(COUNTIF(INDIRECT(INDEX(Ref_1,MATCH(MAX(SUIVI!$I53:$W53),SUIVI!$I53:$W53,0))),SUIVI!D53),INDEX(Ref_1,MATCH(MAX(SUIVI!$I53:$W53),SUIVI!$I53:$W53,0)),IF(COUNTIF(INDIRECT(INDEX(Ref_2,MATCH(MAX(SUIVI!$I53:$W53),SUIVI!$I53:$W53,0))),SUIVI!D53),INDEX(Ref_2,MATCH(MAX(SUIVI!$I53:$W53),SUIVI!$I53:$W53,0)),IF(COUNTIF(INDIRECT(INDEX(Ref_3,MATCH(MAX(SUIVI!$I53:$W53),SUIVI!$I53:$W53,0))),SUIVI!D53),INDEX(Ref_3,MATCH(MAX(SUIVI!$I53:$W53),SUIVI!$I53:$W53,0)))))),"")</f>
        <v/>
      </c>
      <c r="F53" s="142" t="str">
        <f ca="1">IF(E53="","",LEFT(E53,LEN(E53)-8)&amp;MATCH(SUIVI!D53,INDIRECT(E53),0)+1)</f>
        <v/>
      </c>
      <c r="G53" s="142"/>
    </row>
    <row r="54" spans="4:7">
      <c r="D54" s="142"/>
      <c r="E54" s="142" t="str">
        <f ca="1">IFERROR(IF(MAX(SUIVI!$I54:$X54)=0,"",IF(COUNTIF(INDIRECT(INDEX(Ref_1,MATCH(MAX(SUIVI!$I54:$W54),SUIVI!$I54:$W54,0))),SUIVI!D54),INDEX(Ref_1,MATCH(MAX(SUIVI!$I54:$W54),SUIVI!$I54:$W54,0)),IF(COUNTIF(INDIRECT(INDEX(Ref_2,MATCH(MAX(SUIVI!$I54:$W54),SUIVI!$I54:$W54,0))),SUIVI!D54),INDEX(Ref_2,MATCH(MAX(SUIVI!$I54:$W54),SUIVI!$I54:$W54,0)),IF(COUNTIF(INDIRECT(INDEX(Ref_3,MATCH(MAX(SUIVI!$I54:$W54),SUIVI!$I54:$W54,0))),SUIVI!D54),INDEX(Ref_3,MATCH(MAX(SUIVI!$I54:$W54),SUIVI!$I54:$W54,0)))))),"")</f>
        <v/>
      </c>
      <c r="F54" s="142" t="str">
        <f ca="1">IF(E54="","",LEFT(E54,LEN(E54)-8)&amp;MATCH(SUIVI!D54,INDIRECT(E54),0)+1)</f>
        <v/>
      </c>
      <c r="G54" s="142"/>
    </row>
    <row r="55" spans="4:7">
      <c r="D55" s="142"/>
      <c r="E55" s="142" t="str">
        <f ca="1">IFERROR(IF(MAX(SUIVI!$I55:$X55)=0,"",IF(COUNTIF(INDIRECT(INDEX(Ref_1,MATCH(MAX(SUIVI!$I55:$W55),SUIVI!$I55:$W55,0))),SUIVI!D55),INDEX(Ref_1,MATCH(MAX(SUIVI!$I55:$W55),SUIVI!$I55:$W55,0)),IF(COUNTIF(INDIRECT(INDEX(Ref_2,MATCH(MAX(SUIVI!$I55:$W55),SUIVI!$I55:$W55,0))),SUIVI!D55),INDEX(Ref_2,MATCH(MAX(SUIVI!$I55:$W55),SUIVI!$I55:$W55,0)),IF(COUNTIF(INDIRECT(INDEX(Ref_3,MATCH(MAX(SUIVI!$I55:$W55),SUIVI!$I55:$W55,0))),SUIVI!D55),INDEX(Ref_3,MATCH(MAX(SUIVI!$I55:$W55),SUIVI!$I55:$W55,0)))))),"")</f>
        <v/>
      </c>
      <c r="F55" s="142" t="str">
        <f ca="1">IF(E55="","",LEFT(E55,LEN(E55)-8)&amp;MATCH(SUIVI!D55,INDIRECT(E55),0)+1)</f>
        <v/>
      </c>
      <c r="G55" s="142"/>
    </row>
    <row r="56" spans="4:7">
      <c r="D56" s="142"/>
      <c r="E56" s="142" t="str">
        <f ca="1">IFERROR(IF(MAX(SUIVI!$I56:$X56)=0,"",IF(COUNTIF(INDIRECT(INDEX(Ref_1,MATCH(MAX(SUIVI!$I56:$W56),SUIVI!$I56:$W56,0))),SUIVI!D56),INDEX(Ref_1,MATCH(MAX(SUIVI!$I56:$W56),SUIVI!$I56:$W56,0)),IF(COUNTIF(INDIRECT(INDEX(Ref_2,MATCH(MAX(SUIVI!$I56:$W56),SUIVI!$I56:$W56,0))),SUIVI!D56),INDEX(Ref_2,MATCH(MAX(SUIVI!$I56:$W56),SUIVI!$I56:$W56,0)),IF(COUNTIF(INDIRECT(INDEX(Ref_3,MATCH(MAX(SUIVI!$I56:$W56),SUIVI!$I56:$W56,0))),SUIVI!D56),INDEX(Ref_3,MATCH(MAX(SUIVI!$I56:$W56),SUIVI!$I56:$W56,0)))))),"")</f>
        <v>'JAUNE'!$AZ$2:$AZ$50</v>
      </c>
      <c r="F56" s="142" t="str">
        <f ca="1">IF(E56="","",LEFT(E56,LEN(E56)-8)&amp;MATCH(SUIVI!D56,INDIRECT(E56),0)+1)</f>
        <v>'JAUNE'!$AZ$39</v>
      </c>
      <c r="G56" s="142"/>
    </row>
    <row r="57" spans="4:7">
      <c r="D57" s="142"/>
      <c r="E57" s="142" t="str">
        <f ca="1">IFERROR(IF(MAX(SUIVI!$I57:$X57)=0,"",IF(COUNTIF(INDIRECT(INDEX(Ref_1,MATCH(MAX(SUIVI!$I57:$W57),SUIVI!$I57:$W57,0))),SUIVI!D57),INDEX(Ref_1,MATCH(MAX(SUIVI!$I57:$W57),SUIVI!$I57:$W57,0)),IF(COUNTIF(INDIRECT(INDEX(Ref_2,MATCH(MAX(SUIVI!$I57:$W57),SUIVI!$I57:$W57,0))),SUIVI!D57),INDEX(Ref_2,MATCH(MAX(SUIVI!$I57:$W57),SUIVI!$I57:$W57,0)),IF(COUNTIF(INDIRECT(INDEX(Ref_3,MATCH(MAX(SUIVI!$I57:$W57),SUIVI!$I57:$W57,0))),SUIVI!D57),INDEX(Ref_3,MATCH(MAX(SUIVI!$I57:$W57),SUIVI!$I57:$W57,0)))))),"")</f>
        <v>'JAUNE'!$AZ$2:$AZ$50</v>
      </c>
      <c r="F57" s="142" t="str">
        <f ca="1">IF(E57="","",LEFT(E57,LEN(E57)-8)&amp;MATCH(SUIVI!D57,INDIRECT(E57),0)+1)</f>
        <v>'JAUNE'!$AZ$40</v>
      </c>
      <c r="G57" s="142"/>
    </row>
    <row r="58" spans="4:7">
      <c r="D58" s="142"/>
      <c r="E58" s="142" t="str">
        <f ca="1">IFERROR(IF(MAX(SUIVI!$I58:$X58)=0,"",IF(COUNTIF(INDIRECT(INDEX(Ref_1,MATCH(MAX(SUIVI!$I58:$W58),SUIVI!$I58:$W58,0))),SUIVI!D58),INDEX(Ref_1,MATCH(MAX(SUIVI!$I58:$W58),SUIVI!$I58:$W58,0)),IF(COUNTIF(INDIRECT(INDEX(Ref_2,MATCH(MAX(SUIVI!$I58:$W58),SUIVI!$I58:$W58,0))),SUIVI!D58),INDEX(Ref_2,MATCH(MAX(SUIVI!$I58:$W58),SUIVI!$I58:$W58,0)),IF(COUNTIF(INDIRECT(INDEX(Ref_3,MATCH(MAX(SUIVI!$I58:$W58),SUIVI!$I58:$W58,0))),SUIVI!D58),INDEX(Ref_3,MATCH(MAX(SUIVI!$I58:$W58),SUIVI!$I58:$W58,0)))))),"")</f>
        <v>'JAUNE'!$AZ$2:$AZ$50</v>
      </c>
      <c r="F58" s="142" t="str">
        <f ca="1">IF(E58="","",LEFT(E58,LEN(E58)-8)&amp;MATCH(SUIVI!D58,INDIRECT(E58),0)+1)</f>
        <v>'JAUNE'!$AZ$31</v>
      </c>
      <c r="G58" s="142"/>
    </row>
    <row r="59" spans="4:7">
      <c r="D59" s="142"/>
      <c r="E59" s="142" t="str">
        <f ca="1">IFERROR(IF(MAX(SUIVI!$I59:$X59)=0,"",IF(COUNTIF(INDIRECT(INDEX(Ref_1,MATCH(MAX(SUIVI!$I59:$W59),SUIVI!$I59:$W59,0))),SUIVI!D59),INDEX(Ref_1,MATCH(MAX(SUIVI!$I59:$W59),SUIVI!$I59:$W59,0)),IF(COUNTIF(INDIRECT(INDEX(Ref_2,MATCH(MAX(SUIVI!$I59:$W59),SUIVI!$I59:$W59,0))),SUIVI!D59),INDEX(Ref_2,MATCH(MAX(SUIVI!$I59:$W59),SUIVI!$I59:$W59,0)),IF(COUNTIF(INDIRECT(INDEX(Ref_3,MATCH(MAX(SUIVI!$I59:$W59),SUIVI!$I59:$W59,0))),SUIVI!D59),INDEX(Ref_3,MATCH(MAX(SUIVI!$I59:$W59),SUIVI!$I59:$W59,0)))))),"")</f>
        <v>'JAUNE'!$AZ$2:$AZ$50</v>
      </c>
      <c r="F59" s="142" t="str">
        <f ca="1">IF(E59="","",LEFT(E59,LEN(E59)-8)&amp;MATCH(SUIVI!D59,INDIRECT(E59),0)+1)</f>
        <v>'JAUNE'!$AZ$35</v>
      </c>
      <c r="G59" s="142"/>
    </row>
    <row r="60" spans="4:7">
      <c r="D60" s="142"/>
      <c r="E60" s="142" t="str">
        <f ca="1">IFERROR(IF(MAX(SUIVI!$I60:$X60)=0,"",IF(COUNTIF(INDIRECT(INDEX(Ref_1,MATCH(MAX(SUIVI!$I60:$W60),SUIVI!$I60:$W60,0))),SUIVI!D60),INDEX(Ref_1,MATCH(MAX(SUIVI!$I60:$W60),SUIVI!$I60:$W60,0)),IF(COUNTIF(INDIRECT(INDEX(Ref_2,MATCH(MAX(SUIVI!$I60:$W60),SUIVI!$I60:$W60,0))),SUIVI!D60),INDEX(Ref_2,MATCH(MAX(SUIVI!$I60:$W60),SUIVI!$I60:$W60,0)),IF(COUNTIF(INDIRECT(INDEX(Ref_3,MATCH(MAX(SUIVI!$I60:$W60),SUIVI!$I60:$W60,0))),SUIVI!D60),INDEX(Ref_3,MATCH(MAX(SUIVI!$I60:$W60),SUIVI!$I60:$W60,0)))))),"")</f>
        <v>'JAUNE'!$AZ$2:$AZ$50</v>
      </c>
      <c r="F60" s="142" t="str">
        <f ca="1">IF(E60="","",LEFT(E60,LEN(E60)-8)&amp;MATCH(SUIVI!D60,INDIRECT(E60),0)+1)</f>
        <v>'JAUNE'!$AZ$35</v>
      </c>
      <c r="G60" s="142"/>
    </row>
    <row r="61" spans="4:7">
      <c r="D61" s="142"/>
      <c r="E61" s="142" t="str">
        <f ca="1">IFERROR(IF(MAX(SUIVI!$I61:$X61)=0,"",IF(COUNTIF(INDIRECT(INDEX(Ref_1,MATCH(MAX(SUIVI!$I61:$W61),SUIVI!$I61:$W61,0))),SUIVI!D61),INDEX(Ref_1,MATCH(MAX(SUIVI!$I61:$W61),SUIVI!$I61:$W61,0)),IF(COUNTIF(INDIRECT(INDEX(Ref_2,MATCH(MAX(SUIVI!$I61:$W61),SUIVI!$I61:$W61,0))),SUIVI!D61),INDEX(Ref_2,MATCH(MAX(SUIVI!$I61:$W61),SUIVI!$I61:$W61,0)),IF(COUNTIF(INDIRECT(INDEX(Ref_3,MATCH(MAX(SUIVI!$I61:$W61),SUIVI!$I61:$W61,0))),SUIVI!D61),INDEX(Ref_3,MATCH(MAX(SUIVI!$I61:$W61),SUIVI!$I61:$W61,0)))))),"")</f>
        <v/>
      </c>
      <c r="F61" s="142" t="str">
        <f ca="1">IF(E61="","",LEFT(E61,LEN(E61)-8)&amp;MATCH(SUIVI!D61,INDIRECT(E61),0)+1)</f>
        <v/>
      </c>
      <c r="G61" s="142"/>
    </row>
    <row r="62" spans="4:7">
      <c r="D62" s="142"/>
      <c r="E62" s="142" t="str">
        <f ca="1">IFERROR(IF(MAX(SUIVI!$I62:$X62)=0,"",IF(COUNTIF(INDIRECT(INDEX(Ref_1,MATCH(MAX(SUIVI!$I62:$W62),SUIVI!$I62:$W62,0))),SUIVI!D62),INDEX(Ref_1,MATCH(MAX(SUIVI!$I62:$W62),SUIVI!$I62:$W62,0)),IF(COUNTIF(INDIRECT(INDEX(Ref_2,MATCH(MAX(SUIVI!$I62:$W62),SUIVI!$I62:$W62,0))),SUIVI!D62),INDEX(Ref_2,MATCH(MAX(SUIVI!$I62:$W62),SUIVI!$I62:$W62,0)),IF(COUNTIF(INDIRECT(INDEX(Ref_3,MATCH(MAX(SUIVI!$I62:$W62),SUIVI!$I62:$W62,0))),SUIVI!D62),INDEX(Ref_3,MATCH(MAX(SUIVI!$I62:$W62),SUIVI!$I62:$W62,0)))))),"")</f>
        <v/>
      </c>
      <c r="F62" s="142" t="str">
        <f ca="1">IF(E62="","",LEFT(E62,LEN(E62)-8)&amp;MATCH(SUIVI!D62,INDIRECT(E62),0)+1)</f>
        <v/>
      </c>
      <c r="G62" s="142"/>
    </row>
    <row r="63" spans="4:7">
      <c r="D63" s="142"/>
      <c r="E63" s="142" t="str">
        <f ca="1">IFERROR(IF(MAX(SUIVI!$I63:$X63)=0,"",IF(COUNTIF(INDIRECT(INDEX(Ref_1,MATCH(MAX(SUIVI!$I63:$W63),SUIVI!$I63:$W63,0))),SUIVI!D63),INDEX(Ref_1,MATCH(MAX(SUIVI!$I63:$W63),SUIVI!$I63:$W63,0)),IF(COUNTIF(INDIRECT(INDEX(Ref_2,MATCH(MAX(SUIVI!$I63:$W63),SUIVI!$I63:$W63,0))),SUIVI!D63),INDEX(Ref_2,MATCH(MAX(SUIVI!$I63:$W63),SUIVI!$I63:$W63,0)),IF(COUNTIF(INDIRECT(INDEX(Ref_3,MATCH(MAX(SUIVI!$I63:$W63),SUIVI!$I63:$W63,0))),SUIVI!D63),INDEX(Ref_3,MATCH(MAX(SUIVI!$I63:$W63),SUIVI!$I63:$W63,0)))))),"")</f>
        <v>'JAUNE'!$AZ$2:$AZ$50</v>
      </c>
      <c r="F63" s="142" t="str">
        <f ca="1">IF(E63="","",LEFT(E63,LEN(E63)-8)&amp;MATCH(SUIVI!D63,INDIRECT(E63),0)+1)</f>
        <v>'JAUNE'!$AZ$37</v>
      </c>
      <c r="G63" s="142"/>
    </row>
    <row r="64" spans="4:7">
      <c r="D64" s="142"/>
      <c r="E64" s="142" t="str">
        <f ca="1">IFERROR(IF(MAX(SUIVI!$I64:$X64)=0,"",IF(COUNTIF(INDIRECT(INDEX(Ref_1,MATCH(MAX(SUIVI!$I64:$W64),SUIVI!$I64:$W64,0))),SUIVI!D64),INDEX(Ref_1,MATCH(MAX(SUIVI!$I64:$W64),SUIVI!$I64:$W64,0)),IF(COUNTIF(INDIRECT(INDEX(Ref_2,MATCH(MAX(SUIVI!$I64:$W64),SUIVI!$I64:$W64,0))),SUIVI!D64),INDEX(Ref_2,MATCH(MAX(SUIVI!$I64:$W64),SUIVI!$I64:$W64,0)),IF(COUNTIF(INDIRECT(INDEX(Ref_3,MATCH(MAX(SUIVI!$I64:$W64),SUIVI!$I64:$W64,0))),SUIVI!D64),INDEX(Ref_3,MATCH(MAX(SUIVI!$I64:$W64),SUIVI!$I64:$W64,0)))))),"")</f>
        <v/>
      </c>
      <c r="F64" s="142" t="str">
        <f ca="1">IF(E64="","",LEFT(E64,LEN(E64)-8)&amp;MATCH(SUIVI!D64,INDIRECT(E64),0)+1)</f>
        <v/>
      </c>
      <c r="G64" s="142"/>
    </row>
    <row r="65" spans="4:7">
      <c r="D65" s="142"/>
      <c r="E65" s="142" t="str">
        <f ca="1">IFERROR(IF(MAX(SUIVI!$I65:$X65)=0,"",IF(COUNTIF(INDIRECT(INDEX(Ref_1,MATCH(MAX(SUIVI!$I65:$W65),SUIVI!$I65:$W65,0))),SUIVI!D65),INDEX(Ref_1,MATCH(MAX(SUIVI!$I65:$W65),SUIVI!$I65:$W65,0)),IF(COUNTIF(INDIRECT(INDEX(Ref_2,MATCH(MAX(SUIVI!$I65:$W65),SUIVI!$I65:$W65,0))),SUIVI!D65),INDEX(Ref_2,MATCH(MAX(SUIVI!$I65:$W65),SUIVI!$I65:$W65,0)),IF(COUNTIF(INDIRECT(INDEX(Ref_3,MATCH(MAX(SUIVI!$I65:$W65),SUIVI!$I65:$W65,0))),SUIVI!D65),INDEX(Ref_3,MATCH(MAX(SUIVI!$I65:$W65),SUIVI!$I65:$W65,0)))))),"")</f>
        <v>'JAUNE'!$AG$2:$AG$50</v>
      </c>
      <c r="F65" s="142" t="str">
        <f ca="1">IF(E65="","",LEFT(E65,LEN(E65)-8)&amp;MATCH(SUIVI!D65,INDIRECT(E65),0)+1)</f>
        <v>'JAUNE'!$AG$29</v>
      </c>
      <c r="G65" s="142"/>
    </row>
    <row r="66" spans="4:7">
      <c r="D66" s="142"/>
      <c r="E66" s="142" t="str">
        <f ca="1">IFERROR(IF(MAX(SUIVI!$I66:$X66)=0,"",IF(COUNTIF(INDIRECT(INDEX(Ref_1,MATCH(MAX(SUIVI!$I66:$W66),SUIVI!$I66:$W66,0))),SUIVI!D66),INDEX(Ref_1,MATCH(MAX(SUIVI!$I66:$W66),SUIVI!$I66:$W66,0)),IF(COUNTIF(INDIRECT(INDEX(Ref_2,MATCH(MAX(SUIVI!$I66:$W66),SUIVI!$I66:$W66,0))),SUIVI!D66),INDEX(Ref_2,MATCH(MAX(SUIVI!$I66:$W66),SUIVI!$I66:$W66,0)),IF(COUNTIF(INDIRECT(INDEX(Ref_3,MATCH(MAX(SUIVI!$I66:$W66),SUIVI!$I66:$W66,0))),SUIVI!D66),INDEX(Ref_3,MATCH(MAX(SUIVI!$I66:$W66),SUIVI!$I66:$W66,0)))))),"")</f>
        <v/>
      </c>
      <c r="F66" s="142" t="str">
        <f ca="1">IF(E66="","",LEFT(E66,LEN(E66)-8)&amp;MATCH(SUIVI!D66,INDIRECT(E66),0)+1)</f>
        <v/>
      </c>
      <c r="G66" s="142"/>
    </row>
    <row r="67" spans="4:7">
      <c r="D67" s="142"/>
      <c r="E67" s="142" t="str">
        <f ca="1">IFERROR(IF(MAX(SUIVI!$I67:$X67)=0,"",IF(COUNTIF(INDIRECT(INDEX(Ref_1,MATCH(MAX(SUIVI!$I67:$W67),SUIVI!$I67:$W67,0))),SUIVI!D67),INDEX(Ref_1,MATCH(MAX(SUIVI!$I67:$W67),SUIVI!$I67:$W67,0)),IF(COUNTIF(INDIRECT(INDEX(Ref_2,MATCH(MAX(SUIVI!$I67:$W67),SUIVI!$I67:$W67,0))),SUIVI!D67),INDEX(Ref_2,MATCH(MAX(SUIVI!$I67:$W67),SUIVI!$I67:$W67,0)),IF(COUNTIF(INDIRECT(INDEX(Ref_3,MATCH(MAX(SUIVI!$I67:$W67),SUIVI!$I67:$W67,0))),SUIVI!D67),INDEX(Ref_3,MATCH(MAX(SUIVI!$I67:$W67),SUIVI!$I67:$W67,0)))))),"")</f>
        <v/>
      </c>
      <c r="F67" s="142" t="str">
        <f ca="1">IF(E67="","",LEFT(E67,LEN(E67)-8)&amp;MATCH(SUIVI!D67,INDIRECT(E67),0)+1)</f>
        <v/>
      </c>
      <c r="G67" s="142"/>
    </row>
    <row r="68" spans="4:7">
      <c r="D68" s="142"/>
      <c r="E68" s="142" t="str">
        <f ca="1">IFERROR(IF(MAX(SUIVI!$I68:$X68)=0,"",IF(COUNTIF(INDIRECT(INDEX(Ref_1,MATCH(MAX(SUIVI!$I68:$W68),SUIVI!$I68:$W68,0))),SUIVI!D68),INDEX(Ref_1,MATCH(MAX(SUIVI!$I68:$W68),SUIVI!$I68:$W68,0)),IF(COUNTIF(INDIRECT(INDEX(Ref_2,MATCH(MAX(SUIVI!$I68:$W68),SUIVI!$I68:$W68,0))),SUIVI!D68),INDEX(Ref_2,MATCH(MAX(SUIVI!$I68:$W68),SUIVI!$I68:$W68,0)),IF(COUNTIF(INDIRECT(INDEX(Ref_3,MATCH(MAX(SUIVI!$I68:$W68),SUIVI!$I68:$W68,0))),SUIVI!D68),INDEX(Ref_3,MATCH(MAX(SUIVI!$I68:$W68),SUIVI!$I68:$W68,0)))))),"")</f>
        <v/>
      </c>
      <c r="F68" s="142" t="str">
        <f ca="1">IF(E68="","",LEFT(E68,LEN(E68)-8)&amp;MATCH(SUIVI!D68,INDIRECT(E68),0)+1)</f>
        <v/>
      </c>
      <c r="G68" s="142"/>
    </row>
    <row r="69" spans="4:7">
      <c r="D69" s="142"/>
      <c r="E69" s="142" t="str">
        <f ca="1">IFERROR(IF(MAX(SUIVI!$I69:$X69)=0,"",IF(COUNTIF(INDIRECT(INDEX(Ref_1,MATCH(MAX(SUIVI!$I69:$W69),SUIVI!$I69:$W69,0))),SUIVI!D69),INDEX(Ref_1,MATCH(MAX(SUIVI!$I69:$W69),SUIVI!$I69:$W69,0)),IF(COUNTIF(INDIRECT(INDEX(Ref_2,MATCH(MAX(SUIVI!$I69:$W69),SUIVI!$I69:$W69,0))),SUIVI!D69),INDEX(Ref_2,MATCH(MAX(SUIVI!$I69:$W69),SUIVI!$I69:$W69,0)),IF(COUNTIF(INDIRECT(INDEX(Ref_3,MATCH(MAX(SUIVI!$I69:$W69),SUIVI!$I69:$W69,0))),SUIVI!D69),INDEX(Ref_3,MATCH(MAX(SUIVI!$I69:$W69),SUIVI!$I69:$W69,0)))))),"")</f>
        <v/>
      </c>
      <c r="F69" s="142" t="str">
        <f ca="1">IF(E69="","",LEFT(E69,LEN(E69)-8)&amp;MATCH(SUIVI!D69,INDIRECT(E69),0)+1)</f>
        <v/>
      </c>
      <c r="G69" s="142"/>
    </row>
    <row r="70" spans="4:7">
      <c r="D70" s="142"/>
      <c r="E70" s="142" t="str">
        <f ca="1">IFERROR(IF(MAX(SUIVI!$I70:$X70)=0,"",IF(COUNTIF(INDIRECT(INDEX(Ref_1,MATCH(MAX(SUIVI!$I70:$W70),SUIVI!$I70:$W70,0))),SUIVI!D70),INDEX(Ref_1,MATCH(MAX(SUIVI!$I70:$W70),SUIVI!$I70:$W70,0)),IF(COUNTIF(INDIRECT(INDEX(Ref_2,MATCH(MAX(SUIVI!$I70:$W70),SUIVI!$I70:$W70,0))),SUIVI!D70),INDEX(Ref_2,MATCH(MAX(SUIVI!$I70:$W70),SUIVI!$I70:$W70,0)),IF(COUNTIF(INDIRECT(INDEX(Ref_3,MATCH(MAX(SUIVI!$I70:$W70),SUIVI!$I70:$W70,0))),SUIVI!D70),INDEX(Ref_3,MATCH(MAX(SUIVI!$I70:$W70),SUIVI!$I70:$W70,0)))))),"")</f>
        <v/>
      </c>
      <c r="F70" s="142" t="str">
        <f ca="1">IF(E70="","",LEFT(E70,LEN(E70)-8)&amp;MATCH(SUIVI!D70,INDIRECT(E70),0)+1)</f>
        <v/>
      </c>
      <c r="G70" s="142"/>
    </row>
    <row r="71" spans="4:7">
      <c r="D71" s="142"/>
      <c r="E71" s="142" t="str">
        <f ca="1">IFERROR(IF(MAX(SUIVI!$I71:$X71)=0,"",IF(COUNTIF(INDIRECT(INDEX(Ref_1,MATCH(MAX(SUIVI!$I71:$W71),SUIVI!$I71:$W71,0))),SUIVI!D71),INDEX(Ref_1,MATCH(MAX(SUIVI!$I71:$W71),SUIVI!$I71:$W71,0)),IF(COUNTIF(INDIRECT(INDEX(Ref_2,MATCH(MAX(SUIVI!$I71:$W71),SUIVI!$I71:$W71,0))),SUIVI!D71),INDEX(Ref_2,MATCH(MAX(SUIVI!$I71:$W71),SUIVI!$I71:$W71,0)),IF(COUNTIF(INDIRECT(INDEX(Ref_3,MATCH(MAX(SUIVI!$I71:$W71),SUIVI!$I71:$W71,0))),SUIVI!D71),INDEX(Ref_3,MATCH(MAX(SUIVI!$I71:$W71),SUIVI!$I71:$W71,0)))))),"")</f>
        <v/>
      </c>
      <c r="F71" s="142" t="str">
        <f ca="1">IF(E71="","",LEFT(E71,LEN(E71)-8)&amp;MATCH(SUIVI!D71,INDIRECT(E71),0)+1)</f>
        <v/>
      </c>
      <c r="G71" s="142"/>
    </row>
    <row r="72" spans="4:7">
      <c r="D72" s="142"/>
      <c r="E72" s="142" t="str">
        <f ca="1">IFERROR(IF(MAX(SUIVI!$I72:$X72)=0,"",IF(COUNTIF(INDIRECT(INDEX(Ref_1,MATCH(MAX(SUIVI!$I72:$W72),SUIVI!$I72:$W72,0))),SUIVI!D72),INDEX(Ref_1,MATCH(MAX(SUIVI!$I72:$W72),SUIVI!$I72:$W72,0)),IF(COUNTIF(INDIRECT(INDEX(Ref_2,MATCH(MAX(SUIVI!$I72:$W72),SUIVI!$I72:$W72,0))),SUIVI!D72),INDEX(Ref_2,MATCH(MAX(SUIVI!$I72:$W72),SUIVI!$I72:$W72,0)),IF(COUNTIF(INDIRECT(INDEX(Ref_3,MATCH(MAX(SUIVI!$I72:$W72),SUIVI!$I72:$W72,0))),SUIVI!D72),INDEX(Ref_3,MATCH(MAX(SUIVI!$I72:$W72),SUIVI!$I72:$W72,0)))))),"")</f>
        <v>'JAUNE'!$AG$2:$AG$50</v>
      </c>
      <c r="F72" s="142" t="str">
        <f ca="1">IF(E72="","",LEFT(E72,LEN(E72)-8)&amp;MATCH(SUIVI!D72,INDIRECT(E72),0)+1)</f>
        <v>'JAUNE'!$AG$21</v>
      </c>
      <c r="G72" s="142"/>
    </row>
    <row r="73" spans="4:7">
      <c r="D73" s="142"/>
      <c r="E73" s="142" t="str">
        <f ca="1">IFERROR(IF(MAX(SUIVI!$I73:$X73)=0,"",IF(COUNTIF(INDIRECT(INDEX(Ref_1,MATCH(MAX(SUIVI!$I73:$W73),SUIVI!$I73:$W73,0))),SUIVI!D73),INDEX(Ref_1,MATCH(MAX(SUIVI!$I73:$W73),SUIVI!$I73:$W73,0)),IF(COUNTIF(INDIRECT(INDEX(Ref_2,MATCH(MAX(SUIVI!$I73:$W73),SUIVI!$I73:$W73,0))),SUIVI!D73),INDEX(Ref_2,MATCH(MAX(SUIVI!$I73:$W73),SUIVI!$I73:$W73,0)),IF(COUNTIF(INDIRECT(INDEX(Ref_3,MATCH(MAX(SUIVI!$I73:$W73),SUIVI!$I73:$W73,0))),SUIVI!D73),INDEX(Ref_3,MATCH(MAX(SUIVI!$I73:$W73),SUIVI!$I73:$W73,0)))))),"")</f>
        <v>'JAUNE'!$AG$2:$AG$50</v>
      </c>
      <c r="F73" s="142" t="str">
        <f ca="1">IF(E73="","",LEFT(E73,LEN(E73)-8)&amp;MATCH(SUIVI!D73,INDIRECT(E73),0)+1)</f>
        <v>'JAUNE'!$AG$22</v>
      </c>
      <c r="G73" s="142"/>
    </row>
    <row r="74" spans="4:7">
      <c r="D74" s="142"/>
      <c r="E74" s="142" t="str">
        <f ca="1">IFERROR(IF(MAX(SUIVI!$I74:$X74)=0,"",IF(COUNTIF(INDIRECT(INDEX(Ref_1,MATCH(MAX(SUIVI!$I74:$W74),SUIVI!$I74:$W74,0))),SUIVI!D74),INDEX(Ref_1,MATCH(MAX(SUIVI!$I74:$W74),SUIVI!$I74:$W74,0)),IF(COUNTIF(INDIRECT(INDEX(Ref_2,MATCH(MAX(SUIVI!$I74:$W74),SUIVI!$I74:$W74,0))),SUIVI!D74),INDEX(Ref_2,MATCH(MAX(SUIVI!$I74:$W74),SUIVI!$I74:$W74,0)),IF(COUNTIF(INDIRECT(INDEX(Ref_3,MATCH(MAX(SUIVI!$I74:$W74),SUIVI!$I74:$W74,0))),SUIVI!D74),INDEX(Ref_3,MATCH(MAX(SUIVI!$I74:$W74),SUIVI!$I74:$W74,0)))))),"")</f>
        <v>'JAUNE'!$H$2:$H$50</v>
      </c>
      <c r="F74" s="142" t="str">
        <f ca="1">IF(E74="","",LEFT(E74,LEN(E74)-8)&amp;MATCH(SUIVI!D74,INDIRECT(E74),0)+1)</f>
        <v>'JAUNE'!$H19</v>
      </c>
      <c r="G74" s="142"/>
    </row>
    <row r="75" spans="4:7">
      <c r="D75" s="142"/>
      <c r="E75" s="142" t="str">
        <f ca="1">IFERROR(IF(MAX(SUIVI!$I75:$X75)=0,"",IF(COUNTIF(INDIRECT(INDEX(Ref_1,MATCH(MAX(SUIVI!$I75:$W75),SUIVI!$I75:$W75,0))),SUIVI!D75),INDEX(Ref_1,MATCH(MAX(SUIVI!$I75:$W75),SUIVI!$I75:$W75,0)),IF(COUNTIF(INDIRECT(INDEX(Ref_2,MATCH(MAX(SUIVI!$I75:$W75),SUIVI!$I75:$W75,0))),SUIVI!D75),INDEX(Ref_2,MATCH(MAX(SUIVI!$I75:$W75),SUIVI!$I75:$W75,0)),IF(COUNTIF(INDIRECT(INDEX(Ref_3,MATCH(MAX(SUIVI!$I75:$W75),SUIVI!$I75:$W75,0))),SUIVI!D75),INDEX(Ref_3,MATCH(MAX(SUIVI!$I75:$W75),SUIVI!$I75:$W75,0)))))),"")</f>
        <v/>
      </c>
      <c r="F75" s="142" t="str">
        <f ca="1">IF(E75="","",LEFT(E75,LEN(E75)-8)&amp;MATCH(SUIVI!D75,INDIRECT(E75),0)+1)</f>
        <v/>
      </c>
      <c r="G75" s="142"/>
    </row>
    <row r="76" spans="4:7">
      <c r="D76" s="142"/>
      <c r="E76" s="142" t="str">
        <f ca="1">IFERROR(IF(MAX(SUIVI!$I76:$X76)=0,"",IF(COUNTIF(INDIRECT(INDEX(Ref_1,MATCH(MAX(SUIVI!$I76:$W76),SUIVI!$I76:$W76,0))),SUIVI!D76),INDEX(Ref_1,MATCH(MAX(SUIVI!$I76:$W76),SUIVI!$I76:$W76,0)),IF(COUNTIF(INDIRECT(INDEX(Ref_2,MATCH(MAX(SUIVI!$I76:$W76),SUIVI!$I76:$W76,0))),SUIVI!D76),INDEX(Ref_2,MATCH(MAX(SUIVI!$I76:$W76),SUIVI!$I76:$W76,0)),IF(COUNTIF(INDIRECT(INDEX(Ref_3,MATCH(MAX(SUIVI!$I76:$W76),SUIVI!$I76:$W76,0))),SUIVI!D76),INDEX(Ref_3,MATCH(MAX(SUIVI!$I76:$W76),SUIVI!$I76:$W76,0)))))),"")</f>
        <v/>
      </c>
      <c r="F76" s="142" t="str">
        <f ca="1">IF(E76="","",LEFT(E76,LEN(E76)-8)&amp;MATCH(SUIVI!D76,INDIRECT(E76),0)+1)</f>
        <v/>
      </c>
      <c r="G76" s="142"/>
    </row>
    <row r="77" spans="4:7">
      <c r="D77" s="142"/>
      <c r="E77" s="142" t="str">
        <f ca="1">IFERROR(IF(MAX(SUIVI!$I77:$X77)=0,"",IF(COUNTIF(INDIRECT(INDEX(Ref_1,MATCH(MAX(SUIVI!$I77:$W77),SUIVI!$I77:$W77,0))),SUIVI!D77),INDEX(Ref_1,MATCH(MAX(SUIVI!$I77:$W77),SUIVI!$I77:$W77,0)),IF(COUNTIF(INDIRECT(INDEX(Ref_2,MATCH(MAX(SUIVI!$I77:$W77),SUIVI!$I77:$W77,0))),SUIVI!D77),INDEX(Ref_2,MATCH(MAX(SUIVI!$I77:$W77),SUIVI!$I77:$W77,0)),IF(COUNTIF(INDIRECT(INDEX(Ref_3,MATCH(MAX(SUIVI!$I77:$W77),SUIVI!$I77:$W77,0))),SUIVI!D77),INDEX(Ref_3,MATCH(MAX(SUIVI!$I77:$W77),SUIVI!$I77:$W77,0)))))),"")</f>
        <v/>
      </c>
      <c r="F77" s="142" t="str">
        <f ca="1">IF(E77="","",LEFT(E77,LEN(E77)-8)&amp;MATCH(SUIVI!D77,INDIRECT(E77),0)+1)</f>
        <v/>
      </c>
      <c r="G77" s="142"/>
    </row>
    <row r="78" spans="4:7">
      <c r="D78" s="142"/>
      <c r="E78" s="142" t="str">
        <f ca="1">IFERROR(IF(MAX(SUIVI!$I78:$X78)=0,"",IF(COUNTIF(INDIRECT(INDEX(Ref_1,MATCH(MAX(SUIVI!$I78:$W78),SUIVI!$I78:$W78,0))),SUIVI!D78),INDEX(Ref_1,MATCH(MAX(SUIVI!$I78:$W78),SUIVI!$I78:$W78,0)),IF(COUNTIF(INDIRECT(INDEX(Ref_2,MATCH(MAX(SUIVI!$I78:$W78),SUIVI!$I78:$W78,0))),SUIVI!D78),INDEX(Ref_2,MATCH(MAX(SUIVI!$I78:$W78),SUIVI!$I78:$W78,0)),IF(COUNTIF(INDIRECT(INDEX(Ref_3,MATCH(MAX(SUIVI!$I78:$W78),SUIVI!$I78:$W78,0))),SUIVI!D78),INDEX(Ref_3,MATCH(MAX(SUIVI!$I78:$W78),SUIVI!$I78:$W78,0)))))),"")</f>
        <v>'JAUNE'!$AG$2:$AG$50</v>
      </c>
      <c r="F78" s="142" t="str">
        <f ca="1">IF(E78="","",LEFT(E78,LEN(E78)-8)&amp;MATCH(SUIVI!D78,INDIRECT(E78),0)+1)</f>
        <v>'JAUNE'!$AG$24</v>
      </c>
      <c r="G78" s="142"/>
    </row>
    <row r="79" spans="4:7">
      <c r="D79" s="142"/>
      <c r="E79" s="142" t="str">
        <f ca="1">IFERROR(IF(MAX(SUIVI!$I79:$X79)=0,"",IF(COUNTIF(INDIRECT(INDEX(Ref_1,MATCH(MAX(SUIVI!$I79:$W79),SUIVI!$I79:$W79,0))),SUIVI!D79),INDEX(Ref_1,MATCH(MAX(SUIVI!$I79:$W79),SUIVI!$I79:$W79,0)),IF(COUNTIF(INDIRECT(INDEX(Ref_2,MATCH(MAX(SUIVI!$I79:$W79),SUIVI!$I79:$W79,0))),SUIVI!D79),INDEX(Ref_2,MATCH(MAX(SUIVI!$I79:$W79),SUIVI!$I79:$W79,0)),IF(COUNTIF(INDIRECT(INDEX(Ref_3,MATCH(MAX(SUIVI!$I79:$W79),SUIVI!$I79:$W79,0))),SUIVI!D79),INDEX(Ref_3,MATCH(MAX(SUIVI!$I79:$W79),SUIVI!$I79:$W79,0)))))),"")</f>
        <v/>
      </c>
      <c r="F79" s="142" t="str">
        <f ca="1">IF(E79="","",LEFT(E79,LEN(E79)-8)&amp;MATCH(SUIVI!D79,INDIRECT(E79),0)+1)</f>
        <v/>
      </c>
      <c r="G79" s="142"/>
    </row>
    <row r="80" spans="4:7">
      <c r="D80" s="142"/>
      <c r="E80" s="142" t="str">
        <f ca="1">IFERROR(IF(MAX(SUIVI!$I80:$X80)=0,"",IF(COUNTIF(INDIRECT(INDEX(Ref_1,MATCH(MAX(SUIVI!$I80:$W80),SUIVI!$I80:$W80,0))),SUIVI!D80),INDEX(Ref_1,MATCH(MAX(SUIVI!$I80:$W80),SUIVI!$I80:$W80,0)),IF(COUNTIF(INDIRECT(INDEX(Ref_2,MATCH(MAX(SUIVI!$I80:$W80),SUIVI!$I80:$W80,0))),SUIVI!D80),INDEX(Ref_2,MATCH(MAX(SUIVI!$I80:$W80),SUIVI!$I80:$W80,0)),IF(COUNTIF(INDIRECT(INDEX(Ref_3,MATCH(MAX(SUIVI!$I80:$W80),SUIVI!$I80:$W80,0))),SUIVI!D80),INDEX(Ref_3,MATCH(MAX(SUIVI!$I80:$W80),SUIVI!$I80:$W80,0)))))),"")</f>
        <v/>
      </c>
      <c r="F80" s="142" t="str">
        <f ca="1">IF(E80="","",LEFT(E80,LEN(E80)-8)&amp;MATCH(SUIVI!D80,INDIRECT(E80),0)+1)</f>
        <v/>
      </c>
      <c r="G80" s="142"/>
    </row>
    <row r="81" spans="4:7">
      <c r="D81" s="142"/>
      <c r="E81" s="142" t="str">
        <f ca="1">IFERROR(IF(MAX(SUIVI!$I81:$X81)=0,"",IF(COUNTIF(INDIRECT(INDEX(Ref_1,MATCH(MAX(SUIVI!$I81:$W81),SUIVI!$I81:$W81,0))),SUIVI!D81),INDEX(Ref_1,MATCH(MAX(SUIVI!$I81:$W81),SUIVI!$I81:$W81,0)),IF(COUNTIF(INDIRECT(INDEX(Ref_2,MATCH(MAX(SUIVI!$I81:$W81),SUIVI!$I81:$W81,0))),SUIVI!D81),INDEX(Ref_2,MATCH(MAX(SUIVI!$I81:$W81),SUIVI!$I81:$W81,0)),IF(COUNTIF(INDIRECT(INDEX(Ref_3,MATCH(MAX(SUIVI!$I81:$W81),SUIVI!$I81:$W81,0))),SUIVI!D81),INDEX(Ref_3,MATCH(MAX(SUIVI!$I81:$W81),SUIVI!$I81:$W81,0)))))),"")</f>
        <v/>
      </c>
      <c r="F81" s="142" t="str">
        <f ca="1">IF(E81="","",LEFT(E81,LEN(E81)-8)&amp;MATCH(SUIVI!D81,INDIRECT(E81),0)+1)</f>
        <v/>
      </c>
      <c r="G81" s="142"/>
    </row>
    <row r="82" spans="4:7">
      <c r="D82" s="142"/>
      <c r="E82" s="142" t="str">
        <f ca="1">IFERROR(IF(MAX(SUIVI!$I82:$X82)=0,"",IF(COUNTIF(INDIRECT(INDEX(Ref_1,MATCH(MAX(SUIVI!$I82:$W82),SUIVI!$I82:$W82,0))),SUIVI!D82),INDEX(Ref_1,MATCH(MAX(SUIVI!$I82:$W82),SUIVI!$I82:$W82,0)),IF(COUNTIF(INDIRECT(INDEX(Ref_2,MATCH(MAX(SUIVI!$I82:$W82),SUIVI!$I82:$W82,0))),SUIVI!D82),INDEX(Ref_2,MATCH(MAX(SUIVI!$I82:$W82),SUIVI!$I82:$W82,0)),IF(COUNTIF(INDIRECT(INDEX(Ref_3,MATCH(MAX(SUIVI!$I82:$W82),SUIVI!$I82:$W82,0))),SUIVI!D82),INDEX(Ref_3,MATCH(MAX(SUIVI!$I82:$W82),SUIVI!$I82:$W82,0)))))),"")</f>
        <v/>
      </c>
      <c r="F82" s="142" t="str">
        <f ca="1">IF(E82="","",LEFT(E82,LEN(E82)-8)&amp;MATCH(SUIVI!D82,INDIRECT(E82),0)+1)</f>
        <v/>
      </c>
      <c r="G82" s="142"/>
    </row>
    <row r="83" spans="4:7">
      <c r="D83" s="142"/>
      <c r="E83" s="142" t="str">
        <f ca="1">IFERROR(IF(MAX(SUIVI!$I83:$X83)=0,"",IF(COUNTIF(INDIRECT(INDEX(Ref_1,MATCH(MAX(SUIVI!$I83:$W83),SUIVI!$I83:$W83,0))),SUIVI!D83),INDEX(Ref_1,MATCH(MAX(SUIVI!$I83:$W83),SUIVI!$I83:$W83,0)),IF(COUNTIF(INDIRECT(INDEX(Ref_2,MATCH(MAX(SUIVI!$I83:$W83),SUIVI!$I83:$W83,0))),SUIVI!D83),INDEX(Ref_2,MATCH(MAX(SUIVI!$I83:$W83),SUIVI!$I83:$W83,0)),IF(COUNTIF(INDIRECT(INDEX(Ref_3,MATCH(MAX(SUIVI!$I83:$W83),SUIVI!$I83:$W83,0))),SUIVI!D83),INDEX(Ref_3,MATCH(MAX(SUIVI!$I83:$W83),SUIVI!$I83:$W83,0)))))),"")</f>
        <v/>
      </c>
      <c r="F83" s="142" t="str">
        <f ca="1">IF(E83="","",LEFT(E83,LEN(E83)-8)&amp;MATCH(SUIVI!D83,INDIRECT(E83),0)+1)</f>
        <v/>
      </c>
      <c r="G83" s="142"/>
    </row>
    <row r="84" spans="4:7">
      <c r="D84" s="142"/>
      <c r="E84" s="142" t="str">
        <f ca="1">IFERROR(IF(MAX(SUIVI!$I84:$X84)=0,"",IF(COUNTIF(INDIRECT(INDEX(Ref_1,MATCH(MAX(SUIVI!$I84:$W84),SUIVI!$I84:$W84,0))),SUIVI!D84),INDEX(Ref_1,MATCH(MAX(SUIVI!$I84:$W84),SUIVI!$I84:$W84,0)),IF(COUNTIF(INDIRECT(INDEX(Ref_2,MATCH(MAX(SUIVI!$I84:$W84),SUIVI!$I84:$W84,0))),SUIVI!D84),INDEX(Ref_2,MATCH(MAX(SUIVI!$I84:$W84),SUIVI!$I84:$W84,0)),IF(COUNTIF(INDIRECT(INDEX(Ref_3,MATCH(MAX(SUIVI!$I84:$W84),SUIVI!$I84:$W84,0))),SUIVI!D84),INDEX(Ref_3,MATCH(MAX(SUIVI!$I84:$W84),SUIVI!$I84:$W84,0)))))),"")</f>
        <v>'JAUNE'!$AG$2:$AG$50</v>
      </c>
      <c r="F84" s="142" t="str">
        <f ca="1">IF(E84="","",LEFT(E84,LEN(E84)-8)&amp;MATCH(SUIVI!D84,INDIRECT(E84),0)+1)</f>
        <v>'JAUNE'!$AG$35</v>
      </c>
      <c r="G84" s="142"/>
    </row>
    <row r="85" spans="4:7">
      <c r="D85" s="142"/>
      <c r="E85" s="142" t="str">
        <f ca="1">IFERROR(IF(MAX(SUIVI!$I85:$X85)=0,"",IF(COUNTIF(INDIRECT(INDEX(Ref_1,MATCH(MAX(SUIVI!$I85:$W85),SUIVI!$I85:$W85,0))),SUIVI!D85),INDEX(Ref_1,MATCH(MAX(SUIVI!$I85:$W85),SUIVI!$I85:$W85,0)),IF(COUNTIF(INDIRECT(INDEX(Ref_2,MATCH(MAX(SUIVI!$I85:$W85),SUIVI!$I85:$W85,0))),SUIVI!D85),INDEX(Ref_2,MATCH(MAX(SUIVI!$I85:$W85),SUIVI!$I85:$W85,0)),IF(COUNTIF(INDIRECT(INDEX(Ref_3,MATCH(MAX(SUIVI!$I85:$W85),SUIVI!$I85:$W85,0))),SUIVI!D85),INDEX(Ref_3,MATCH(MAX(SUIVI!$I85:$W85),SUIVI!$I85:$W85,0)))))),"")</f>
        <v>'JAUNE'!$AG$2:$AG$50</v>
      </c>
      <c r="F85" s="142" t="str">
        <f ca="1">IF(E85="","",LEFT(E85,LEN(E85)-8)&amp;MATCH(SUIVI!D85,INDIRECT(E85),0)+1)</f>
        <v>'JAUNE'!$AG$37</v>
      </c>
      <c r="G85" s="142"/>
    </row>
    <row r="86" spans="4:7">
      <c r="D86" s="142"/>
      <c r="E86" s="142" t="str">
        <f ca="1">IFERROR(IF(MAX(SUIVI!$I86:$X86)=0,"",IF(COUNTIF(INDIRECT(INDEX(Ref_1,MATCH(MAX(SUIVI!$I86:$W86),SUIVI!$I86:$W86,0))),SUIVI!D86),INDEX(Ref_1,MATCH(MAX(SUIVI!$I86:$W86),SUIVI!$I86:$W86,0)),IF(COUNTIF(INDIRECT(INDEX(Ref_2,MATCH(MAX(SUIVI!$I86:$W86),SUIVI!$I86:$W86,0))),SUIVI!D86),INDEX(Ref_2,MATCH(MAX(SUIVI!$I86:$W86),SUIVI!$I86:$W86,0)),IF(COUNTIF(INDIRECT(INDEX(Ref_3,MATCH(MAX(SUIVI!$I86:$W86),SUIVI!$I86:$W86,0))),SUIVI!D86),INDEX(Ref_3,MATCH(MAX(SUIVI!$I86:$W86),SUIVI!$I86:$W86,0)))))),"")</f>
        <v/>
      </c>
      <c r="F86" s="142" t="str">
        <f ca="1">IF(E86="","",LEFT(E86,LEN(E86)-8)&amp;MATCH(SUIVI!D86,INDIRECT(E86),0)+1)</f>
        <v/>
      </c>
      <c r="G86" s="142"/>
    </row>
    <row r="87" spans="4:7">
      <c r="D87" s="142"/>
      <c r="E87" s="142" t="str">
        <f ca="1">IFERROR(IF(MAX(SUIVI!$I87:$X87)=0,"",IF(COUNTIF(INDIRECT(INDEX(Ref_1,MATCH(MAX(SUIVI!$I87:$W87),SUIVI!$I87:$W87,0))),SUIVI!D87),INDEX(Ref_1,MATCH(MAX(SUIVI!$I87:$W87),SUIVI!$I87:$W87,0)),IF(COUNTIF(INDIRECT(INDEX(Ref_2,MATCH(MAX(SUIVI!$I87:$W87),SUIVI!$I87:$W87,0))),SUIVI!D87),INDEX(Ref_2,MATCH(MAX(SUIVI!$I87:$W87),SUIVI!$I87:$W87,0)),IF(COUNTIF(INDIRECT(INDEX(Ref_3,MATCH(MAX(SUIVI!$I87:$W87),SUIVI!$I87:$W87,0))),SUIVI!D87),INDEX(Ref_3,MATCH(MAX(SUIVI!$I87:$W87),SUIVI!$I87:$W87,0)))))),"")</f>
        <v/>
      </c>
      <c r="F87" s="142" t="str">
        <f ca="1">IF(E87="","",LEFT(E87,LEN(E87)-8)&amp;MATCH(SUIVI!D87,INDIRECT(E87),0)+1)</f>
        <v/>
      </c>
      <c r="G87" s="142"/>
    </row>
    <row r="88" spans="4:7">
      <c r="D88" s="142"/>
      <c r="E88" s="142" t="str">
        <f ca="1">IFERROR(IF(MAX(SUIVI!$I88:$X88)=0,"",IF(COUNTIF(INDIRECT(INDEX(Ref_1,MATCH(MAX(SUIVI!$I88:$W88),SUIVI!$I88:$W88,0))),SUIVI!D88),INDEX(Ref_1,MATCH(MAX(SUIVI!$I88:$W88),SUIVI!$I88:$W88,0)),IF(COUNTIF(INDIRECT(INDEX(Ref_2,MATCH(MAX(SUIVI!$I88:$W88),SUIVI!$I88:$W88,0))),SUIVI!D88),INDEX(Ref_2,MATCH(MAX(SUIVI!$I88:$W88),SUIVI!$I88:$W88,0)),IF(COUNTIF(INDIRECT(INDEX(Ref_3,MATCH(MAX(SUIVI!$I88:$W88),SUIVI!$I88:$W88,0))),SUIVI!D88),INDEX(Ref_3,MATCH(MAX(SUIVI!$I88:$W88),SUIVI!$I88:$W88,0)))))),"")</f>
        <v/>
      </c>
      <c r="F88" s="142" t="str">
        <f ca="1">IF(E88="","",LEFT(E88,LEN(E88)-8)&amp;MATCH(SUIVI!D88,INDIRECT(E88),0)+1)</f>
        <v/>
      </c>
      <c r="G88" s="142"/>
    </row>
    <row r="89" spans="4:7">
      <c r="D89" s="142"/>
      <c r="E89" s="142" t="str">
        <f ca="1">IFERROR(IF(MAX(SUIVI!$I89:$X89)=0,"",IF(COUNTIF(INDIRECT(INDEX(Ref_1,MATCH(MAX(SUIVI!$I89:$W89),SUIVI!$I89:$W89,0))),SUIVI!D89),INDEX(Ref_1,MATCH(MAX(SUIVI!$I89:$W89),SUIVI!$I89:$W89,0)),IF(COUNTIF(INDIRECT(INDEX(Ref_2,MATCH(MAX(SUIVI!$I89:$W89),SUIVI!$I89:$W89,0))),SUIVI!D89),INDEX(Ref_2,MATCH(MAX(SUIVI!$I89:$W89),SUIVI!$I89:$W89,0)),IF(COUNTIF(INDIRECT(INDEX(Ref_3,MATCH(MAX(SUIVI!$I89:$W89),SUIVI!$I89:$W89,0))),SUIVI!D89),INDEX(Ref_3,MATCH(MAX(SUIVI!$I89:$W89),SUIVI!$I89:$W89,0)))))),"")</f>
        <v/>
      </c>
      <c r="F89" s="142" t="str">
        <f ca="1">IF(E89="","",LEFT(E89,LEN(E89)-8)&amp;MATCH(SUIVI!D89,INDIRECT(E89),0)+1)</f>
        <v/>
      </c>
      <c r="G89" s="142"/>
    </row>
    <row r="90" spans="4:7">
      <c r="D90" s="142"/>
      <c r="E90" s="142" t="str">
        <f ca="1">IFERROR(IF(MAX(SUIVI!$I90:$X90)=0,"",IF(COUNTIF(INDIRECT(INDEX(Ref_1,MATCH(MAX(SUIVI!$I90:$W90),SUIVI!$I90:$W90,0))),SUIVI!D90),INDEX(Ref_1,MATCH(MAX(SUIVI!$I90:$W90),SUIVI!$I90:$W90,0)),IF(COUNTIF(INDIRECT(INDEX(Ref_2,MATCH(MAX(SUIVI!$I90:$W90),SUIVI!$I90:$W90,0))),SUIVI!D90),INDEX(Ref_2,MATCH(MAX(SUIVI!$I90:$W90),SUIVI!$I90:$W90,0)),IF(COUNTIF(INDIRECT(INDEX(Ref_3,MATCH(MAX(SUIVI!$I90:$W90),SUIVI!$I90:$W90,0))),SUIVI!D90),INDEX(Ref_3,MATCH(MAX(SUIVI!$I90:$W90),SUIVI!$I90:$W90,0)))))),"")</f>
        <v>'JAUNE'!$H$2:$H$50</v>
      </c>
      <c r="F90" s="142" t="str">
        <f ca="1">IF(E90="","",LEFT(E90,LEN(E90)-8)&amp;MATCH(SUIVI!D90,INDIRECT(E90),0)+1)</f>
        <v>'JAUNE'!$H24</v>
      </c>
      <c r="G90" s="142"/>
    </row>
    <row r="91" spans="4:7">
      <c r="D91" s="142"/>
      <c r="E91" s="142" t="str">
        <f ca="1">IFERROR(IF(MAX(SUIVI!$I91:$X91)=0,"",IF(COUNTIF(INDIRECT(INDEX(Ref_1,MATCH(MAX(SUIVI!$I91:$W91),SUIVI!$I91:$W91,0))),SUIVI!D91),INDEX(Ref_1,MATCH(MAX(SUIVI!$I91:$W91),SUIVI!$I91:$W91,0)),IF(COUNTIF(INDIRECT(INDEX(Ref_2,MATCH(MAX(SUIVI!$I91:$W91),SUIVI!$I91:$W91,0))),SUIVI!D91),INDEX(Ref_2,MATCH(MAX(SUIVI!$I91:$W91),SUIVI!$I91:$W91,0)),IF(COUNTIF(INDIRECT(INDEX(Ref_3,MATCH(MAX(SUIVI!$I91:$W91),SUIVI!$I91:$W91,0))),SUIVI!D91),INDEX(Ref_3,MATCH(MAX(SUIVI!$I91:$W91),SUIVI!$I91:$W91,0)))))),"")</f>
        <v>'JAUNE'!$H$2:$H$50</v>
      </c>
      <c r="F91" s="142" t="str">
        <f ca="1">IF(E91="","",LEFT(E91,LEN(E91)-8)&amp;MATCH(SUIVI!D91,INDIRECT(E91),0)+1)</f>
        <v>'JAUNE'!$H25</v>
      </c>
      <c r="G91" s="142"/>
    </row>
    <row r="92" spans="4:7">
      <c r="D92" s="142"/>
      <c r="E92" s="142" t="str">
        <f ca="1">IFERROR(IF(MAX(SUIVI!$I92:$X92)=0,"",IF(COUNTIF(INDIRECT(INDEX(Ref_1,MATCH(MAX(SUIVI!$I92:$W92),SUIVI!$I92:$W92,0))),SUIVI!D92),INDEX(Ref_1,MATCH(MAX(SUIVI!$I92:$W92),SUIVI!$I92:$W92,0)),IF(COUNTIF(INDIRECT(INDEX(Ref_2,MATCH(MAX(SUIVI!$I92:$W92),SUIVI!$I92:$W92,0))),SUIVI!D92),INDEX(Ref_2,MATCH(MAX(SUIVI!$I92:$W92),SUIVI!$I92:$W92,0)),IF(COUNTIF(INDIRECT(INDEX(Ref_3,MATCH(MAX(SUIVI!$I92:$W92),SUIVI!$I92:$W92,0))),SUIVI!D92),INDEX(Ref_3,MATCH(MAX(SUIVI!$I92:$W92),SUIVI!$I92:$W92,0)))))),"")</f>
        <v/>
      </c>
      <c r="F92" s="142" t="str">
        <f ca="1">IF(E92="","",LEFT(E92,LEN(E92)-8)&amp;MATCH(SUIVI!D92,INDIRECT(E92),0)+1)</f>
        <v/>
      </c>
      <c r="G92" s="142"/>
    </row>
    <row r="93" spans="4:7">
      <c r="D93" s="142"/>
      <c r="E93" s="142" t="str">
        <f ca="1">IFERROR(IF(MAX(SUIVI!$I93:$X93)=0,"",IF(COUNTIF(INDIRECT(INDEX(Ref_1,MATCH(MAX(SUIVI!$I93:$W93),SUIVI!$I93:$W93,0))),SUIVI!D93),INDEX(Ref_1,MATCH(MAX(SUIVI!$I93:$W93),SUIVI!$I93:$W93,0)),IF(COUNTIF(INDIRECT(INDEX(Ref_2,MATCH(MAX(SUIVI!$I93:$W93),SUIVI!$I93:$W93,0))),SUIVI!D93),INDEX(Ref_2,MATCH(MAX(SUIVI!$I93:$W93),SUIVI!$I93:$W93,0)),IF(COUNTIF(INDIRECT(INDEX(Ref_3,MATCH(MAX(SUIVI!$I93:$W93),SUIVI!$I93:$W93,0))),SUIVI!D93),INDEX(Ref_3,MATCH(MAX(SUIVI!$I93:$W93),SUIVI!$I93:$W93,0)))))),"")</f>
        <v>'JAUNE'!$H$2:$H$50</v>
      </c>
      <c r="F93" s="142" t="str">
        <f ca="1">IF(E93="","",LEFT(E93,LEN(E93)-8)&amp;MATCH(SUIVI!D93,INDIRECT(E93),0)+1)</f>
        <v>'JAUNE'!$H16</v>
      </c>
      <c r="G93" s="142"/>
    </row>
    <row r="94" spans="4:7">
      <c r="D94" s="142"/>
      <c r="E94" s="142" t="str">
        <f ca="1">IFERROR(IF(MAX(SUIVI!$I94:$X94)=0,"",IF(COUNTIF(INDIRECT(INDEX(Ref_1,MATCH(MAX(SUIVI!$I94:$W94),SUIVI!$I94:$W94,0))),SUIVI!D94),INDEX(Ref_1,MATCH(MAX(SUIVI!$I94:$W94),SUIVI!$I94:$W94,0)),IF(COUNTIF(INDIRECT(INDEX(Ref_2,MATCH(MAX(SUIVI!$I94:$W94),SUIVI!$I94:$W94,0))),SUIVI!D94),INDEX(Ref_2,MATCH(MAX(SUIVI!$I94:$W94),SUIVI!$I94:$W94,0)),IF(COUNTIF(INDIRECT(INDEX(Ref_3,MATCH(MAX(SUIVI!$I94:$W94),SUIVI!$I94:$W94,0))),SUIVI!D94),INDEX(Ref_3,MATCH(MAX(SUIVI!$I94:$W94),SUIVI!$I94:$W94,0)))))),"")</f>
        <v/>
      </c>
      <c r="F94" s="142" t="str">
        <f ca="1">IF(E94="","",LEFT(E94,LEN(E94)-8)&amp;MATCH(SUIVI!D94,INDIRECT(E94),0)+1)</f>
        <v/>
      </c>
      <c r="G94" s="142"/>
    </row>
    <row r="95" spans="4:7">
      <c r="D95" s="142"/>
      <c r="E95" s="142" t="str">
        <f ca="1">IFERROR(IF(MAX(SUIVI!$I95:$X95)=0,"",IF(COUNTIF(INDIRECT(INDEX(Ref_1,MATCH(MAX(SUIVI!$I95:$W95),SUIVI!$I95:$W95,0))),SUIVI!D95),INDEX(Ref_1,MATCH(MAX(SUIVI!$I95:$W95),SUIVI!$I95:$W95,0)),IF(COUNTIF(INDIRECT(INDEX(Ref_2,MATCH(MAX(SUIVI!$I95:$W95),SUIVI!$I95:$W95,0))),SUIVI!D95),INDEX(Ref_2,MATCH(MAX(SUIVI!$I95:$W95),SUIVI!$I95:$W95,0)),IF(COUNTIF(INDIRECT(INDEX(Ref_3,MATCH(MAX(SUIVI!$I95:$W95),SUIVI!$I95:$W95,0))),SUIVI!D95),INDEX(Ref_3,MATCH(MAX(SUIVI!$I95:$W95),SUIVI!$I95:$W95,0)))))),"")</f>
        <v>'JAUNE'!$H$2:$H$50</v>
      </c>
      <c r="F95" s="142" t="str">
        <f ca="1">IF(E95="","",LEFT(E95,LEN(E95)-8)&amp;MATCH(SUIVI!D95,INDIRECT(E95),0)+1)</f>
        <v>'JAUNE'!$H14</v>
      </c>
      <c r="G95" s="142"/>
    </row>
    <row r="96" spans="4:7">
      <c r="D96" s="142"/>
      <c r="E96" s="142" t="str">
        <f ca="1">IFERROR(IF(MAX(SUIVI!$I96:$X96)=0,"",IF(COUNTIF(INDIRECT(INDEX(Ref_1,MATCH(MAX(SUIVI!$I96:$W96),SUIVI!$I96:$W96,0))),SUIVI!D96),INDEX(Ref_1,MATCH(MAX(SUIVI!$I96:$W96),SUIVI!$I96:$W96,0)),IF(COUNTIF(INDIRECT(INDEX(Ref_2,MATCH(MAX(SUIVI!$I96:$W96),SUIVI!$I96:$W96,0))),SUIVI!D96),INDEX(Ref_2,MATCH(MAX(SUIVI!$I96:$W96),SUIVI!$I96:$W96,0)),IF(COUNTIF(INDIRECT(INDEX(Ref_3,MATCH(MAX(SUIVI!$I96:$W96),SUIVI!$I96:$W96,0))),SUIVI!D96),INDEX(Ref_3,MATCH(MAX(SUIVI!$I96:$W96),SUIVI!$I96:$W96,0)))))),"")</f>
        <v>'JAUNE'!$H$2:$H$50</v>
      </c>
      <c r="F96" s="142" t="str">
        <f ca="1">IF(E96="","",LEFT(E96,LEN(E96)-8)&amp;MATCH(SUIVI!D96,INDIRECT(E96),0)+1)</f>
        <v>'JAUNE'!$H20</v>
      </c>
      <c r="G96" s="142"/>
    </row>
    <row r="97" spans="4:7">
      <c r="D97" s="142"/>
      <c r="E97" s="142" t="str">
        <f ca="1">IFERROR(IF(MAX(SUIVI!$I97:$X97)=0,"",IF(COUNTIF(INDIRECT(INDEX(Ref_1,MATCH(MAX(SUIVI!$I97:$W97),SUIVI!$I97:$W97,0))),SUIVI!D97),INDEX(Ref_1,MATCH(MAX(SUIVI!$I97:$W97),SUIVI!$I97:$W97,0)),IF(COUNTIF(INDIRECT(INDEX(Ref_2,MATCH(MAX(SUIVI!$I97:$W97),SUIVI!$I97:$W97,0))),SUIVI!D97),INDEX(Ref_2,MATCH(MAX(SUIVI!$I97:$W97),SUIVI!$I97:$W97,0)),IF(COUNTIF(INDIRECT(INDEX(Ref_3,MATCH(MAX(SUIVI!$I97:$W97),SUIVI!$I97:$W97,0))),SUIVI!D97),INDEX(Ref_3,MATCH(MAX(SUIVI!$I97:$W97),SUIVI!$I97:$W97,0)))))),"")</f>
        <v/>
      </c>
      <c r="F97" s="142" t="str">
        <f ca="1">IF(E97="","",LEFT(E97,LEN(E97)-8)&amp;MATCH(SUIVI!D97,INDIRECT(E97),0)+1)</f>
        <v/>
      </c>
      <c r="G97" s="142"/>
    </row>
    <row r="98" spans="4:7">
      <c r="D98" s="142"/>
      <c r="E98" s="142" t="str">
        <f ca="1">IFERROR(IF(MAX(SUIVI!$I98:$X98)=0,"",IF(COUNTIF(INDIRECT(INDEX(Ref_1,MATCH(MAX(SUIVI!$I98:$W98),SUIVI!$I98:$W98,0))),SUIVI!D98),INDEX(Ref_1,MATCH(MAX(SUIVI!$I98:$W98),SUIVI!$I98:$W98,0)),IF(COUNTIF(INDIRECT(INDEX(Ref_2,MATCH(MAX(SUIVI!$I98:$W98),SUIVI!$I98:$W98,0))),SUIVI!D98),INDEX(Ref_2,MATCH(MAX(SUIVI!$I98:$W98),SUIVI!$I98:$W98,0)),IF(COUNTIF(INDIRECT(INDEX(Ref_3,MATCH(MAX(SUIVI!$I98:$W98),SUIVI!$I98:$W98,0))),SUIVI!D98),INDEX(Ref_3,MATCH(MAX(SUIVI!$I98:$W98),SUIVI!$I98:$W98,0)))))),"")</f>
        <v>'JAUNE'!$H$2:$H$50</v>
      </c>
      <c r="F98" s="142" t="str">
        <f ca="1">IF(E98="","",LEFT(E98,LEN(E98)-8)&amp;MATCH(SUIVI!D98,INDIRECT(E98),0)+1)</f>
        <v>'JAUNE'!$H21</v>
      </c>
      <c r="G98" s="142"/>
    </row>
    <row r="99" spans="4:7">
      <c r="D99" s="142"/>
      <c r="E99" s="142" t="str">
        <f ca="1">IFERROR(IF(MAX(SUIVI!$I99:$X99)=0,"",IF(COUNTIF(INDIRECT(INDEX(Ref_1,MATCH(MAX(SUIVI!$I99:$W99),SUIVI!$I99:$W99,0))),SUIVI!D99),INDEX(Ref_1,MATCH(MAX(SUIVI!$I99:$W99),SUIVI!$I99:$W99,0)),IF(COUNTIF(INDIRECT(INDEX(Ref_2,MATCH(MAX(SUIVI!$I99:$W99),SUIVI!$I99:$W99,0))),SUIVI!D99),INDEX(Ref_2,MATCH(MAX(SUIVI!$I99:$W99),SUIVI!$I99:$W99,0)),IF(COUNTIF(INDIRECT(INDEX(Ref_3,MATCH(MAX(SUIVI!$I99:$W99),SUIVI!$I99:$W99,0))),SUIVI!D99),INDEX(Ref_3,MATCH(MAX(SUIVI!$I99:$W99),SUIVI!$I99:$W99,0)))))),"")</f>
        <v>'JAUNE'!$H$2:$H$50</v>
      </c>
      <c r="F99" s="142" t="str">
        <f ca="1">IF(E99="","",LEFT(E99,LEN(E99)-8)&amp;MATCH(SUIVI!D99,INDIRECT(E99),0)+1)</f>
        <v>'JAUNE'!$H22</v>
      </c>
      <c r="G99" s="142"/>
    </row>
    <row r="100" spans="4:7">
      <c r="D100" s="142"/>
      <c r="E100" s="142" t="str">
        <f ca="1">IFERROR(IF(MAX(SUIVI!$I100:$X100)=0,"",IF(COUNTIF(INDIRECT(INDEX(Ref_1,MATCH(MAX(SUIVI!$I100:$W100),SUIVI!$I100:$W100,0))),SUIVI!D100),INDEX(Ref_1,MATCH(MAX(SUIVI!$I100:$W100),SUIVI!$I100:$W100,0)),IF(COUNTIF(INDIRECT(INDEX(Ref_2,MATCH(MAX(SUIVI!$I100:$W100),SUIVI!$I100:$W100,0))),SUIVI!D100),INDEX(Ref_2,MATCH(MAX(SUIVI!$I100:$W100),SUIVI!$I100:$W100,0)),IF(COUNTIF(INDIRECT(INDEX(Ref_3,MATCH(MAX(SUIVI!$I100:$W100),SUIVI!$I100:$W100,0))),SUIVI!D100),INDEX(Ref_3,MATCH(MAX(SUIVI!$I100:$W100),SUIVI!$I100:$W100,0)))))),"")</f>
        <v>'BLEU'!$E$2:$E$50</v>
      </c>
      <c r="F100" s="142" t="str">
        <f ca="1">IF(E100="","",LEFT(E100,LEN(E100)-8)&amp;MATCH(SUIVI!D100,INDIRECT(E100),0)+1)</f>
        <v>'BLEU'!$E7</v>
      </c>
      <c r="G100" s="142"/>
    </row>
    <row r="101" spans="4:7">
      <c r="D101" s="142"/>
      <c r="E101" s="142" t="str">
        <f ca="1">IFERROR(IF(MAX(SUIVI!$I101:$X101)=0,"",IF(COUNTIF(INDIRECT(INDEX(Ref_1,MATCH(MAX(SUIVI!$I101:$W101),SUIVI!$I101:$W101,0))),SUIVI!D101),INDEX(Ref_1,MATCH(MAX(SUIVI!$I101:$W101),SUIVI!$I101:$W101,0)),IF(COUNTIF(INDIRECT(INDEX(Ref_2,MATCH(MAX(SUIVI!$I101:$W101),SUIVI!$I101:$W101,0))),SUIVI!D101),INDEX(Ref_2,MATCH(MAX(SUIVI!$I101:$W101),SUIVI!$I101:$W101,0)),IF(COUNTIF(INDIRECT(INDEX(Ref_3,MATCH(MAX(SUIVI!$I101:$W101),SUIVI!$I101:$W101,0))),SUIVI!D101),INDEX(Ref_3,MATCH(MAX(SUIVI!$I101:$W101),SUIVI!$I101:$W101,0)))))),"")</f>
        <v>'BLEU'!$E$2:$E$50</v>
      </c>
      <c r="F101" s="142" t="str">
        <f ca="1">IF(E101="","",LEFT(E101,LEN(E101)-8)&amp;MATCH(SUIVI!D101,INDIRECT(E101),0)+1)</f>
        <v>'BLEU'!$E8</v>
      </c>
      <c r="G101" s="142"/>
    </row>
    <row r="102" spans="4:7">
      <c r="D102" s="142"/>
      <c r="E102" s="142" t="str">
        <f ca="1">IFERROR(IF(MAX(SUIVI!$I102:$X102)=0,"",IF(COUNTIF(INDIRECT(INDEX(Ref_1,MATCH(MAX(SUIVI!$I102:$W102),SUIVI!$I102:$W102,0))),SUIVI!D102),INDEX(Ref_1,MATCH(MAX(SUIVI!$I102:$W102),SUIVI!$I102:$W102,0)),IF(COUNTIF(INDIRECT(INDEX(Ref_2,MATCH(MAX(SUIVI!$I102:$W102),SUIVI!$I102:$W102,0))),SUIVI!D102),INDEX(Ref_2,MATCH(MAX(SUIVI!$I102:$W102),SUIVI!$I102:$W102,0)),IF(COUNTIF(INDIRECT(INDEX(Ref_3,MATCH(MAX(SUIVI!$I102:$W102),SUIVI!$I102:$W102,0))),SUIVI!D102),INDEX(Ref_3,MATCH(MAX(SUIVI!$I102:$W102),SUIVI!$I102:$W102,0)))))),"")</f>
        <v>'BLEU'!$E$2:$E$50</v>
      </c>
      <c r="F102" s="142" t="str">
        <f ca="1">IF(E102="","",LEFT(E102,LEN(E102)-8)&amp;MATCH(SUIVI!D102,INDIRECT(E102),0)+1)</f>
        <v>'BLEU'!$E9</v>
      </c>
      <c r="G102" s="142"/>
    </row>
    <row r="103" spans="4:7">
      <c r="D103" s="142"/>
      <c r="E103" s="142" t="str">
        <f ca="1">IFERROR(IF(MAX(SUIVI!$I103:$X103)=0,"",IF(COUNTIF(INDIRECT(INDEX(Ref_1,MATCH(MAX(SUIVI!$I103:$W103),SUIVI!$I103:$W103,0))),SUIVI!D103),INDEX(Ref_1,MATCH(MAX(SUIVI!$I103:$W103),SUIVI!$I103:$W103,0)),IF(COUNTIF(INDIRECT(INDEX(Ref_2,MATCH(MAX(SUIVI!$I103:$W103),SUIVI!$I103:$W103,0))),SUIVI!D103),INDEX(Ref_2,MATCH(MAX(SUIVI!$I103:$W103),SUIVI!$I103:$W103,0)),IF(COUNTIF(INDIRECT(INDEX(Ref_3,MATCH(MAX(SUIVI!$I103:$W103),SUIVI!$I103:$W103,0))),SUIVI!D103),INDEX(Ref_3,MATCH(MAX(SUIVI!$I103:$W103),SUIVI!$I103:$W103,0)))))),"")</f>
        <v/>
      </c>
      <c r="F103" s="142" t="str">
        <f ca="1">IF(E103="","",LEFT(E103,LEN(E103)-8)&amp;MATCH(SUIVI!D103,INDIRECT(E103),0)+1)</f>
        <v/>
      </c>
      <c r="G103" s="142"/>
    </row>
    <row r="104" spans="4:7">
      <c r="D104" s="142"/>
      <c r="E104" s="142" t="str">
        <f ca="1">IFERROR(IF(MAX(SUIVI!$I104:$X104)=0,"",IF(COUNTIF(INDIRECT(INDEX(Ref_1,MATCH(MAX(SUIVI!$I104:$W104),SUIVI!$I104:$W104,0))),SUIVI!D104),INDEX(Ref_1,MATCH(MAX(SUIVI!$I104:$W104),SUIVI!$I104:$W104,0)),IF(COUNTIF(INDIRECT(INDEX(Ref_2,MATCH(MAX(SUIVI!$I104:$W104),SUIVI!$I104:$W104,0))),SUIVI!D104),INDEX(Ref_2,MATCH(MAX(SUIVI!$I104:$W104),SUIVI!$I104:$W104,0)),IF(COUNTIF(INDIRECT(INDEX(Ref_3,MATCH(MAX(SUIVI!$I104:$W104),SUIVI!$I104:$W104,0))),SUIVI!D104),INDEX(Ref_3,MATCH(MAX(SUIVI!$I104:$W104),SUIVI!$I104:$W104,0)))))),"")</f>
        <v/>
      </c>
      <c r="F104" s="142" t="str">
        <f ca="1">IF(E104="","",LEFT(E104,LEN(E104)-8)&amp;MATCH(SUIVI!D104,INDIRECT(E104),0)+1)</f>
        <v/>
      </c>
      <c r="G104" s="142"/>
    </row>
    <row r="105" spans="4:7">
      <c r="D105" s="142"/>
      <c r="E105" s="142" t="str">
        <f ca="1">IFERROR(IF(MAX(SUIVI!$I105:$X105)=0,"",IF(COUNTIF(INDIRECT(INDEX(Ref_1,MATCH(MAX(SUIVI!$I105:$W105),SUIVI!$I105:$W105,0))),SUIVI!D105),INDEX(Ref_1,MATCH(MAX(SUIVI!$I105:$W105),SUIVI!$I105:$W105,0)),IF(COUNTIF(INDIRECT(INDEX(Ref_2,MATCH(MAX(SUIVI!$I105:$W105),SUIVI!$I105:$W105,0))),SUIVI!D105),INDEX(Ref_2,MATCH(MAX(SUIVI!$I105:$W105),SUIVI!$I105:$W105,0)),IF(COUNTIF(INDIRECT(INDEX(Ref_3,MATCH(MAX(SUIVI!$I105:$W105),SUIVI!$I105:$W105,0))),SUIVI!D105),INDEX(Ref_3,MATCH(MAX(SUIVI!$I105:$W105),SUIVI!$I105:$W105,0)))))),"")</f>
        <v>'BLEU'!$E$2:$E$50</v>
      </c>
      <c r="F105" s="142" t="str">
        <f ca="1">IF(E105="","",LEFT(E105,LEN(E105)-8)&amp;MATCH(SUIVI!D105,INDIRECT(E105),0)+1)</f>
        <v>'BLEU'!$E14</v>
      </c>
      <c r="G105" s="142"/>
    </row>
    <row r="106" spans="4:7">
      <c r="D106" s="142"/>
      <c r="E106" s="142" t="str">
        <f ca="1">IFERROR(IF(MAX(SUIVI!$I106:$X106)=0,"",IF(COUNTIF(INDIRECT(INDEX(Ref_1,MATCH(MAX(SUIVI!$I106:$W106),SUIVI!$I106:$W106,0))),SUIVI!D106),INDEX(Ref_1,MATCH(MAX(SUIVI!$I106:$W106),SUIVI!$I106:$W106,0)),IF(COUNTIF(INDIRECT(INDEX(Ref_2,MATCH(MAX(SUIVI!$I106:$W106),SUIVI!$I106:$W106,0))),SUIVI!D106),INDEX(Ref_2,MATCH(MAX(SUIVI!$I106:$W106),SUIVI!$I106:$W106,0)),IF(COUNTIF(INDIRECT(INDEX(Ref_3,MATCH(MAX(SUIVI!$I106:$W106),SUIVI!$I106:$W106,0))),SUIVI!D106),INDEX(Ref_3,MATCH(MAX(SUIVI!$I106:$W106),SUIVI!$I106:$W106,0)))))),"")</f>
        <v>'BLEU'!$E$2:$E$50</v>
      </c>
      <c r="F106" s="142" t="str">
        <f ca="1">IF(E106="","",LEFT(E106,LEN(E106)-8)&amp;MATCH(SUIVI!D106,INDIRECT(E106),0)+1)</f>
        <v>'BLEU'!$E22</v>
      </c>
      <c r="G106" s="142"/>
    </row>
    <row r="107" spans="4:7">
      <c r="D107" s="142"/>
      <c r="E107" s="142" t="str">
        <f ca="1">IFERROR(IF(MAX(SUIVI!$I107:$X107)=0,"",IF(COUNTIF(INDIRECT(INDEX(Ref_1,MATCH(MAX(SUIVI!$I107:$W107),SUIVI!$I107:$W107,0))),SUIVI!D107),INDEX(Ref_1,MATCH(MAX(SUIVI!$I107:$W107),SUIVI!$I107:$W107,0)),IF(COUNTIF(INDIRECT(INDEX(Ref_2,MATCH(MAX(SUIVI!$I107:$W107),SUIVI!$I107:$W107,0))),SUIVI!D107),INDEX(Ref_2,MATCH(MAX(SUIVI!$I107:$W107),SUIVI!$I107:$W107,0)),IF(COUNTIF(INDIRECT(INDEX(Ref_3,MATCH(MAX(SUIVI!$I107:$W107),SUIVI!$I107:$W107,0))),SUIVI!D107),INDEX(Ref_3,MATCH(MAX(SUIVI!$I107:$W107),SUIVI!$I107:$W107,0)))))),"")</f>
        <v/>
      </c>
      <c r="F107" s="142" t="str">
        <f ca="1">IF(E107="","",LEFT(E107,LEN(E107)-8)&amp;MATCH(SUIVI!D107,INDIRECT(E107),0)+1)</f>
        <v/>
      </c>
      <c r="G107" s="142"/>
    </row>
    <row r="108" spans="4:7">
      <c r="D108" s="142"/>
      <c r="E108" s="142" t="str">
        <f ca="1">IFERROR(IF(MAX(SUIVI!$I108:$X108)=0,"",IF(COUNTIF(INDIRECT(INDEX(Ref_1,MATCH(MAX(SUIVI!$I108:$W108),SUIVI!$I108:$W108,0))),SUIVI!D108),INDEX(Ref_1,MATCH(MAX(SUIVI!$I108:$W108),SUIVI!$I108:$W108,0)),IF(COUNTIF(INDIRECT(INDEX(Ref_2,MATCH(MAX(SUIVI!$I108:$W108),SUIVI!$I108:$W108,0))),SUIVI!D108),INDEX(Ref_2,MATCH(MAX(SUIVI!$I108:$W108),SUIVI!$I108:$W108,0)),IF(COUNTIF(INDIRECT(INDEX(Ref_3,MATCH(MAX(SUIVI!$I108:$W108),SUIVI!$I108:$W108,0))),SUIVI!D108),INDEX(Ref_3,MATCH(MAX(SUIVI!$I108:$W108),SUIVI!$I108:$W108,0)))))),"")</f>
        <v/>
      </c>
      <c r="F108" s="142" t="str">
        <f ca="1">IF(E108="","",LEFT(E108,LEN(E108)-8)&amp;MATCH(SUIVI!D108,INDIRECT(E108),0)+1)</f>
        <v/>
      </c>
      <c r="G108" s="142"/>
    </row>
    <row r="109" spans="4:7">
      <c r="D109" s="142"/>
      <c r="E109" s="142" t="str">
        <f ca="1">IFERROR(IF(MAX(SUIVI!$I109:$X109)=0,"",IF(COUNTIF(INDIRECT(INDEX(Ref_1,MATCH(MAX(SUIVI!$I109:$W109),SUIVI!$I109:$W109,0))),SUIVI!D109),INDEX(Ref_1,MATCH(MAX(SUIVI!$I109:$W109),SUIVI!$I109:$W109,0)),IF(COUNTIF(INDIRECT(INDEX(Ref_2,MATCH(MAX(SUIVI!$I109:$W109),SUIVI!$I109:$W109,0))),SUIVI!D109),INDEX(Ref_2,MATCH(MAX(SUIVI!$I109:$W109),SUIVI!$I109:$W109,0)),IF(COUNTIF(INDIRECT(INDEX(Ref_3,MATCH(MAX(SUIVI!$I109:$W109),SUIVI!$I109:$W109,0))),SUIVI!D109),INDEX(Ref_3,MATCH(MAX(SUIVI!$I109:$W109),SUIVI!$I109:$W109,0)))))),"")</f>
        <v/>
      </c>
      <c r="F109" s="142" t="str">
        <f ca="1">IF(E109="","",LEFT(E109,LEN(E109)-8)&amp;MATCH(SUIVI!D109,INDIRECT(E109),0)+1)</f>
        <v/>
      </c>
      <c r="G109" s="142"/>
    </row>
    <row r="110" spans="4:7">
      <c r="D110" s="142"/>
      <c r="E110" s="142" t="str">
        <f ca="1">IFERROR(IF(MAX(SUIVI!$I110:$X110)=0,"",IF(COUNTIF(INDIRECT(INDEX(Ref_1,MATCH(MAX(SUIVI!$I110:$W110),SUIVI!$I110:$W110,0))),SUIVI!D110),INDEX(Ref_1,MATCH(MAX(SUIVI!$I110:$W110),SUIVI!$I110:$W110,0)),IF(COUNTIF(INDIRECT(INDEX(Ref_2,MATCH(MAX(SUIVI!$I110:$W110),SUIVI!$I110:$W110,0))),SUIVI!D110),INDEX(Ref_2,MATCH(MAX(SUIVI!$I110:$W110),SUIVI!$I110:$W110,0)),IF(COUNTIF(INDIRECT(INDEX(Ref_3,MATCH(MAX(SUIVI!$I110:$W110),SUIVI!$I110:$W110,0))),SUIVI!D110),INDEX(Ref_3,MATCH(MAX(SUIVI!$I110:$W110),SUIVI!$I110:$W110,0)))))),"")</f>
        <v>'JAUNE'!$H$2:$H$50</v>
      </c>
      <c r="F110" s="142" t="str">
        <f ca="1">IF(E110="","",LEFT(E110,LEN(E110)-8)&amp;MATCH(SUIVI!D110,INDIRECT(E110),0)+1)</f>
        <v>'JAUNE'!$H14</v>
      </c>
      <c r="G110" s="142"/>
    </row>
    <row r="111" spans="4:7">
      <c r="D111" s="142"/>
      <c r="E111" s="142" t="str">
        <f ca="1">IFERROR(IF(MAX(SUIVI!$I111:$X111)=0,"",IF(COUNTIF(INDIRECT(INDEX(Ref_1,MATCH(MAX(SUIVI!$I111:$W111),SUIVI!$I111:$W111,0))),SUIVI!D111),INDEX(Ref_1,MATCH(MAX(SUIVI!$I111:$W111),SUIVI!$I111:$W111,0)),IF(COUNTIF(INDIRECT(INDEX(Ref_2,MATCH(MAX(SUIVI!$I111:$W111),SUIVI!$I111:$W111,0))),SUIVI!D111),INDEX(Ref_2,MATCH(MAX(SUIVI!$I111:$W111),SUIVI!$I111:$W111,0)),IF(COUNTIF(INDIRECT(INDEX(Ref_3,MATCH(MAX(SUIVI!$I111:$W111),SUIVI!$I111:$W111,0))),SUIVI!D111),INDEX(Ref_3,MATCH(MAX(SUIVI!$I111:$W111),SUIVI!$I111:$W111,0)))))),"")</f>
        <v>'BLEU'!$E$2:$E$50</v>
      </c>
      <c r="F111" s="142" t="str">
        <f ca="1">IF(E111="","",LEFT(E111,LEN(E111)-8)&amp;MATCH(SUIVI!D111,INDIRECT(E111),0)+1)</f>
        <v>'BLEU'!$E11</v>
      </c>
      <c r="G111" s="142"/>
    </row>
    <row r="112" spans="4:7">
      <c r="D112" s="142"/>
      <c r="E112" s="142" t="str">
        <f ca="1">IFERROR(IF(MAX(SUIVI!$I112:$X112)=0,"",IF(COUNTIF(INDIRECT(INDEX(Ref_1,MATCH(MAX(SUIVI!$I112:$W112),SUIVI!$I112:$W112,0))),SUIVI!D112),INDEX(Ref_1,MATCH(MAX(SUIVI!$I112:$W112),SUIVI!$I112:$W112,0)),IF(COUNTIF(INDIRECT(INDEX(Ref_2,MATCH(MAX(SUIVI!$I112:$W112),SUIVI!$I112:$W112,0))),SUIVI!D112),INDEX(Ref_2,MATCH(MAX(SUIVI!$I112:$W112),SUIVI!$I112:$W112,0)),IF(COUNTIF(INDIRECT(INDEX(Ref_3,MATCH(MAX(SUIVI!$I112:$W112),SUIVI!$I112:$W112,0))),SUIVI!D112),INDEX(Ref_3,MATCH(MAX(SUIVI!$I112:$W112),SUIVI!$I112:$W112,0)))))),"")</f>
        <v>'BLEU'!$E$2:$E$50</v>
      </c>
      <c r="F112" s="142" t="str">
        <f ca="1">IF(E112="","",LEFT(E112,LEN(E112)-8)&amp;MATCH(SUIVI!D112,INDIRECT(E112),0)+1)</f>
        <v>'BLEU'!$E17</v>
      </c>
      <c r="G112" s="142"/>
    </row>
    <row r="113" spans="4:7">
      <c r="D113" s="142"/>
      <c r="E113" s="142" t="str">
        <f ca="1">IFERROR(IF(MAX(SUIVI!$I113:$X113)=0,"",IF(COUNTIF(INDIRECT(INDEX(Ref_1,MATCH(MAX(SUIVI!$I113:$W113),SUIVI!$I113:$W113,0))),SUIVI!D113),INDEX(Ref_1,MATCH(MAX(SUIVI!$I113:$W113),SUIVI!$I113:$W113,0)),IF(COUNTIF(INDIRECT(INDEX(Ref_2,MATCH(MAX(SUIVI!$I113:$W113),SUIVI!$I113:$W113,0))),SUIVI!D113),INDEX(Ref_2,MATCH(MAX(SUIVI!$I113:$W113),SUIVI!$I113:$W113,0)),IF(COUNTIF(INDIRECT(INDEX(Ref_3,MATCH(MAX(SUIVI!$I113:$W113),SUIVI!$I113:$W113,0))),SUIVI!D113),INDEX(Ref_3,MATCH(MAX(SUIVI!$I113:$W113),SUIVI!$I113:$W113,0)))))),"")</f>
        <v/>
      </c>
      <c r="F113" s="142" t="str">
        <f ca="1">IF(E113="","",LEFT(E113,LEN(E113)-8)&amp;MATCH(SUIVI!D113,INDIRECT(E113),0)+1)</f>
        <v/>
      </c>
      <c r="G113" s="142"/>
    </row>
    <row r="114" spans="4:7">
      <c r="D114" s="142"/>
      <c r="E114" s="142" t="str">
        <f ca="1">IFERROR(IF(MAX(SUIVI!$I114:$X114)=0,"",IF(COUNTIF(INDIRECT(INDEX(Ref_1,MATCH(MAX(SUIVI!$I114:$W114),SUIVI!$I114:$W114,0))),SUIVI!D114),INDEX(Ref_1,MATCH(MAX(SUIVI!$I114:$W114),SUIVI!$I114:$W114,0)),IF(COUNTIF(INDIRECT(INDEX(Ref_2,MATCH(MAX(SUIVI!$I114:$W114),SUIVI!$I114:$W114,0))),SUIVI!D114),INDEX(Ref_2,MATCH(MAX(SUIVI!$I114:$W114),SUIVI!$I114:$W114,0)),IF(COUNTIF(INDIRECT(INDEX(Ref_3,MATCH(MAX(SUIVI!$I114:$W114),SUIVI!$I114:$W114,0))),SUIVI!D114),INDEX(Ref_3,MATCH(MAX(SUIVI!$I114:$W114),SUIVI!$I114:$W114,0)))))),"")</f>
        <v/>
      </c>
      <c r="F114" s="142" t="str">
        <f ca="1">IF(E114="","",LEFT(E114,LEN(E114)-8)&amp;MATCH(SUIVI!D114,INDIRECT(E114),0)+1)</f>
        <v/>
      </c>
      <c r="G114" s="142"/>
    </row>
    <row r="115" spans="4:7">
      <c r="D115" s="142"/>
      <c r="E115" s="142" t="str">
        <f ca="1">IFERROR(IF(MAX(SUIVI!$I115:$X115)=0,"",IF(COUNTIF(INDIRECT(INDEX(Ref_1,MATCH(MAX(SUIVI!$I115:$W115),SUIVI!$I115:$W115,0))),SUIVI!D115),INDEX(Ref_1,MATCH(MAX(SUIVI!$I115:$W115),SUIVI!$I115:$W115,0)),IF(COUNTIF(INDIRECT(INDEX(Ref_2,MATCH(MAX(SUIVI!$I115:$W115),SUIVI!$I115:$W115,0))),SUIVI!D115),INDEX(Ref_2,MATCH(MAX(SUIVI!$I115:$W115),SUIVI!$I115:$W115,0)),IF(COUNTIF(INDIRECT(INDEX(Ref_3,MATCH(MAX(SUIVI!$I115:$W115),SUIVI!$I115:$W115,0))),SUIVI!D115),INDEX(Ref_3,MATCH(MAX(SUIVI!$I115:$W115),SUIVI!$I115:$W115,0)))))),"")</f>
        <v/>
      </c>
      <c r="F115" s="142" t="str">
        <f ca="1">IF(E115="","",LEFT(E115,LEN(E115)-8)&amp;MATCH(SUIVI!D115,INDIRECT(E115),0)+1)</f>
        <v/>
      </c>
      <c r="G115" s="142"/>
    </row>
    <row r="116" spans="4:7">
      <c r="D116" s="142"/>
      <c r="E116" s="142" t="str">
        <f ca="1">IFERROR(IF(MAX(SUIVI!$I116:$X116)=0,"",IF(COUNTIF(INDIRECT(INDEX(Ref_1,MATCH(MAX(SUIVI!$I116:$W116),SUIVI!$I116:$W116,0))),SUIVI!D116),INDEX(Ref_1,MATCH(MAX(SUIVI!$I116:$W116),SUIVI!$I116:$W116,0)),IF(COUNTIF(INDIRECT(INDEX(Ref_2,MATCH(MAX(SUIVI!$I116:$W116),SUIVI!$I116:$W116,0))),SUIVI!D116),INDEX(Ref_2,MATCH(MAX(SUIVI!$I116:$W116),SUIVI!$I116:$W116,0)),IF(COUNTIF(INDIRECT(INDEX(Ref_3,MATCH(MAX(SUIVI!$I116:$W116),SUIVI!$I116:$W116,0))),SUIVI!D116),INDEX(Ref_3,MATCH(MAX(SUIVI!$I116:$W116),SUIVI!$I116:$W116,0)))))),"")</f>
        <v/>
      </c>
      <c r="F116" s="142" t="str">
        <f ca="1">IF(E116="","",LEFT(E116,LEN(E116)-8)&amp;MATCH(SUIVI!D116,INDIRECT(E116),0)+1)</f>
        <v/>
      </c>
      <c r="G116" s="142"/>
    </row>
    <row r="117" spans="4:7">
      <c r="D117" s="142"/>
      <c r="E117" s="142" t="str">
        <f ca="1">IFERROR(IF(MAX(SUIVI!$I117:$X117)=0,"",IF(COUNTIF(INDIRECT(INDEX(Ref_1,MATCH(MAX(SUIVI!$I117:$W117),SUIVI!$I117:$W117,0))),SUIVI!D117),INDEX(Ref_1,MATCH(MAX(SUIVI!$I117:$W117),SUIVI!$I117:$W117,0)),IF(COUNTIF(INDIRECT(INDEX(Ref_2,MATCH(MAX(SUIVI!$I117:$W117),SUIVI!$I117:$W117,0))),SUIVI!D117),INDEX(Ref_2,MATCH(MAX(SUIVI!$I117:$W117),SUIVI!$I117:$W117,0)),IF(COUNTIF(INDIRECT(INDEX(Ref_3,MATCH(MAX(SUIVI!$I117:$W117),SUIVI!$I117:$W117,0))),SUIVI!D117),INDEX(Ref_3,MATCH(MAX(SUIVI!$I117:$W117),SUIVI!$I117:$W117,0)))))),"")</f>
        <v/>
      </c>
      <c r="F117" s="142" t="str">
        <f ca="1">IF(E117="","",LEFT(E117,LEN(E117)-8)&amp;MATCH(SUIVI!D117,INDIRECT(E117),0)+1)</f>
        <v/>
      </c>
      <c r="G117" s="142"/>
    </row>
    <row r="118" spans="4:7">
      <c r="D118" s="142"/>
      <c r="E118" s="142" t="str">
        <f ca="1">IFERROR(IF(MAX(SUIVI!$I118:$X118)=0,"",IF(COUNTIF(INDIRECT(INDEX(Ref_1,MATCH(MAX(SUIVI!$I118:$W118),SUIVI!$I118:$W118,0))),SUIVI!D118),INDEX(Ref_1,MATCH(MAX(SUIVI!$I118:$W118),SUIVI!$I118:$W118,0)),IF(COUNTIF(INDIRECT(INDEX(Ref_2,MATCH(MAX(SUIVI!$I118:$W118),SUIVI!$I118:$W118,0))),SUIVI!D118),INDEX(Ref_2,MATCH(MAX(SUIVI!$I118:$W118),SUIVI!$I118:$W118,0)),IF(COUNTIF(INDIRECT(INDEX(Ref_3,MATCH(MAX(SUIVI!$I118:$W118),SUIVI!$I118:$W118,0))),SUIVI!D118),INDEX(Ref_3,MATCH(MAX(SUIVI!$I118:$W118),SUIVI!$I118:$W118,0)))))),"")</f>
        <v/>
      </c>
      <c r="F118" s="142" t="str">
        <f ca="1">IF(E118="","",LEFT(E118,LEN(E118)-8)&amp;MATCH(SUIVI!D118,INDIRECT(E118),0)+1)</f>
        <v/>
      </c>
      <c r="G118" s="142"/>
    </row>
    <row r="119" spans="4:7">
      <c r="D119" s="142"/>
      <c r="E119" s="142" t="str">
        <f ca="1">IFERROR(IF(MAX(SUIVI!$I119:$X119)=0,"",IF(COUNTIF(INDIRECT(INDEX(Ref_1,MATCH(MAX(SUIVI!$I119:$W119),SUIVI!$I119:$W119,0))),SUIVI!D119),INDEX(Ref_1,MATCH(MAX(SUIVI!$I119:$W119),SUIVI!$I119:$W119,0)),IF(COUNTIF(INDIRECT(INDEX(Ref_2,MATCH(MAX(SUIVI!$I119:$W119),SUIVI!$I119:$W119,0))),SUIVI!D119),INDEX(Ref_2,MATCH(MAX(SUIVI!$I119:$W119),SUIVI!$I119:$W119,0)),IF(COUNTIF(INDIRECT(INDEX(Ref_3,MATCH(MAX(SUIVI!$I119:$W119),SUIVI!$I119:$W119,0))),SUIVI!D119),INDEX(Ref_3,MATCH(MAX(SUIVI!$I119:$W119),SUIVI!$I119:$W119,0)))))),"")</f>
        <v/>
      </c>
      <c r="F119" s="142" t="str">
        <f ca="1">IF(E119="","",LEFT(E119,LEN(E119)-8)&amp;MATCH(SUIVI!D119,INDIRECT(E119),0)+1)</f>
        <v/>
      </c>
      <c r="G119" s="142"/>
    </row>
    <row r="120" spans="4:7">
      <c r="D120" s="142"/>
      <c r="E120" s="142" t="str">
        <f ca="1">IFERROR(IF(MAX(SUIVI!$I120:$X120)=0,"",IF(COUNTIF(INDIRECT(INDEX(Ref_1,MATCH(MAX(SUIVI!$I120:$W120),SUIVI!$I120:$W120,0))),SUIVI!D120),INDEX(Ref_1,MATCH(MAX(SUIVI!$I120:$W120),SUIVI!$I120:$W120,0)),IF(COUNTIF(INDIRECT(INDEX(Ref_2,MATCH(MAX(SUIVI!$I120:$W120),SUIVI!$I120:$W120,0))),SUIVI!D120),INDEX(Ref_2,MATCH(MAX(SUIVI!$I120:$W120),SUIVI!$I120:$W120,0)),IF(COUNTIF(INDIRECT(INDEX(Ref_3,MATCH(MAX(SUIVI!$I120:$W120),SUIVI!$I120:$W120,0))),SUIVI!D120),INDEX(Ref_3,MATCH(MAX(SUIVI!$I120:$W120),SUIVI!$I120:$W120,0)))))),"")</f>
        <v>'ROUGE'!$H$2:$H$50</v>
      </c>
      <c r="F120" s="142" t="str">
        <f ca="1">IF(E120="","",LEFT(E120,LEN(E120)-8)&amp;MATCH(SUIVI!D120,INDIRECT(E120),0)+1)</f>
        <v>'ROUGE'!$H11</v>
      </c>
      <c r="G120" s="142"/>
    </row>
    <row r="121" spans="4:7">
      <c r="D121" s="142"/>
      <c r="E121" s="142" t="str">
        <f ca="1">IFERROR(IF(MAX(SUIVI!$I121:$X121)=0,"",IF(COUNTIF(INDIRECT(INDEX(Ref_1,MATCH(MAX(SUIVI!$I121:$W121),SUIVI!$I121:$W121,0))),SUIVI!D121),INDEX(Ref_1,MATCH(MAX(SUIVI!$I121:$W121),SUIVI!$I121:$W121,0)),IF(COUNTIF(INDIRECT(INDEX(Ref_2,MATCH(MAX(SUIVI!$I121:$W121),SUIVI!$I121:$W121,0))),SUIVI!D121),INDEX(Ref_2,MATCH(MAX(SUIVI!$I121:$W121),SUIVI!$I121:$W121,0)),IF(COUNTIF(INDIRECT(INDEX(Ref_3,MATCH(MAX(SUIVI!$I121:$W121),SUIVI!$I121:$W121,0))),SUIVI!D121),INDEX(Ref_3,MATCH(MAX(SUIVI!$I121:$W121),SUIVI!$I121:$W121,0)))))),"")</f>
        <v>'ROUGE'!$H$2:$H$50</v>
      </c>
      <c r="F121" s="142" t="str">
        <f ca="1">IF(E121="","",LEFT(E121,LEN(E121)-8)&amp;MATCH(SUIVI!D121,INDIRECT(E121),0)+1)</f>
        <v>'ROUGE'!$H18</v>
      </c>
      <c r="G121" s="142"/>
    </row>
    <row r="122" spans="4:7">
      <c r="D122" s="142"/>
      <c r="E122" s="142" t="str">
        <f ca="1">IFERROR(IF(MAX(SUIVI!$I122:$X122)=0,"",IF(COUNTIF(INDIRECT(INDEX(Ref_1,MATCH(MAX(SUIVI!$I122:$W122),SUIVI!$I122:$W122,0))),SUIVI!D122),INDEX(Ref_1,MATCH(MAX(SUIVI!$I122:$W122),SUIVI!$I122:$W122,0)),IF(COUNTIF(INDIRECT(INDEX(Ref_2,MATCH(MAX(SUIVI!$I122:$W122),SUIVI!$I122:$W122,0))),SUIVI!D122),INDEX(Ref_2,MATCH(MAX(SUIVI!$I122:$W122),SUIVI!$I122:$W122,0)),IF(COUNTIF(INDIRECT(INDEX(Ref_3,MATCH(MAX(SUIVI!$I122:$W122),SUIVI!$I122:$W122,0))),SUIVI!D122),INDEX(Ref_3,MATCH(MAX(SUIVI!$I122:$W122),SUIVI!$I122:$W122,0)))))),"")</f>
        <v>'ROUGE'!$H$2:$H$50</v>
      </c>
      <c r="F122" s="142" t="str">
        <f ca="1">IF(E122="","",LEFT(E122,LEN(E122)-8)&amp;MATCH(SUIVI!D122,INDIRECT(E122),0)+1)</f>
        <v>'ROUGE'!$H19</v>
      </c>
      <c r="G122" s="142"/>
    </row>
    <row r="123" spans="4:7">
      <c r="D123" s="142"/>
      <c r="E123" s="142" t="str">
        <f ca="1">IFERROR(IF(MAX(SUIVI!$I123:$X123)=0,"",IF(COUNTIF(INDIRECT(INDEX(Ref_1,MATCH(MAX(SUIVI!$I123:$W123),SUIVI!$I123:$W123,0))),SUIVI!D123),INDEX(Ref_1,MATCH(MAX(SUIVI!$I123:$W123),SUIVI!$I123:$W123,0)),IF(COUNTIF(INDIRECT(INDEX(Ref_2,MATCH(MAX(SUIVI!$I123:$W123),SUIVI!$I123:$W123,0))),SUIVI!D123),INDEX(Ref_2,MATCH(MAX(SUIVI!$I123:$W123),SUIVI!$I123:$W123,0)),IF(COUNTIF(INDIRECT(INDEX(Ref_3,MATCH(MAX(SUIVI!$I123:$W123),SUIVI!$I123:$W123,0))),SUIVI!D123),INDEX(Ref_3,MATCH(MAX(SUIVI!$I123:$W123),SUIVI!$I123:$W123,0)))))),"")</f>
        <v/>
      </c>
      <c r="F123" s="142" t="str">
        <f ca="1">IF(E123="","",LEFT(E123,LEN(E123)-8)&amp;MATCH(SUIVI!D123,INDIRECT(E123),0)+1)</f>
        <v/>
      </c>
      <c r="G123" s="142"/>
    </row>
    <row r="124" spans="4:7">
      <c r="D124" s="142"/>
      <c r="E124" s="142" t="str">
        <f ca="1">IFERROR(IF(MAX(SUIVI!$I124:$X124)=0,"",IF(COUNTIF(INDIRECT(INDEX(Ref_1,MATCH(MAX(SUIVI!$I124:$W124),SUIVI!$I124:$W124,0))),SUIVI!D124),INDEX(Ref_1,MATCH(MAX(SUIVI!$I124:$W124),SUIVI!$I124:$W124,0)),IF(COUNTIF(INDIRECT(INDEX(Ref_2,MATCH(MAX(SUIVI!$I124:$W124),SUIVI!$I124:$W124,0))),SUIVI!D124),INDEX(Ref_2,MATCH(MAX(SUIVI!$I124:$W124),SUIVI!$I124:$W124,0)),IF(COUNTIF(INDIRECT(INDEX(Ref_3,MATCH(MAX(SUIVI!$I124:$W124),SUIVI!$I124:$W124,0))),SUIVI!D124),INDEX(Ref_3,MATCH(MAX(SUIVI!$I124:$W124),SUIVI!$I124:$W124,0)))))),"")</f>
        <v>'ROUGE'!$H$2:$H$50</v>
      </c>
      <c r="F124" s="142" t="str">
        <f ca="1">IF(E124="","",LEFT(E124,LEN(E124)-8)&amp;MATCH(SUIVI!D124,INDIRECT(E124),0)+1)</f>
        <v>'ROUGE'!$H14</v>
      </c>
      <c r="G124" s="142"/>
    </row>
    <row r="125" spans="4:7">
      <c r="D125" s="142"/>
      <c r="E125" s="142" t="str">
        <f ca="1">IFERROR(IF(MAX(SUIVI!$I125:$X125)=0,"",IF(COUNTIF(INDIRECT(INDEX(Ref_1,MATCH(MAX(SUIVI!$I125:$W125),SUIVI!$I125:$W125,0))),SUIVI!D125),INDEX(Ref_1,MATCH(MAX(SUIVI!$I125:$W125),SUIVI!$I125:$W125,0)),IF(COUNTIF(INDIRECT(INDEX(Ref_2,MATCH(MAX(SUIVI!$I125:$W125),SUIVI!$I125:$W125,0))),SUIVI!D125),INDEX(Ref_2,MATCH(MAX(SUIVI!$I125:$W125),SUIVI!$I125:$W125,0)),IF(COUNTIF(INDIRECT(INDEX(Ref_3,MATCH(MAX(SUIVI!$I125:$W125),SUIVI!$I125:$W125,0))),SUIVI!D125),INDEX(Ref_3,MATCH(MAX(SUIVI!$I125:$W125),SUIVI!$I125:$W125,0)))))),"")</f>
        <v>'ROUGE'!$H$2:$H$50</v>
      </c>
      <c r="F125" s="142" t="str">
        <f ca="1">IF(E125="","",LEFT(E125,LEN(E125)-8)&amp;MATCH(SUIVI!D125,INDIRECT(E125),0)+1)</f>
        <v>'ROUGE'!$H15</v>
      </c>
      <c r="G125" s="142"/>
    </row>
    <row r="126" spans="4:7">
      <c r="D126" s="142"/>
      <c r="E126" s="142" t="str">
        <f ca="1">IFERROR(IF(MAX(SUIVI!$I126:$X126)=0,"",IF(COUNTIF(INDIRECT(INDEX(Ref_1,MATCH(MAX(SUIVI!$I126:$W126),SUIVI!$I126:$W126,0))),SUIVI!D126),INDEX(Ref_1,MATCH(MAX(SUIVI!$I126:$W126),SUIVI!$I126:$W126,0)),IF(COUNTIF(INDIRECT(INDEX(Ref_2,MATCH(MAX(SUIVI!$I126:$W126),SUIVI!$I126:$W126,0))),SUIVI!D126),INDEX(Ref_2,MATCH(MAX(SUIVI!$I126:$W126),SUIVI!$I126:$W126,0)),IF(COUNTIF(INDIRECT(INDEX(Ref_3,MATCH(MAX(SUIVI!$I126:$W126),SUIVI!$I126:$W126,0))),SUIVI!D126),INDEX(Ref_3,MATCH(MAX(SUIVI!$I126:$W126),SUIVI!$I126:$W126,0)))))),"")</f>
        <v>'ROUGE'!$H$2:$H$50</v>
      </c>
      <c r="F126" s="142" t="str">
        <f ca="1">IF(E126="","",LEFT(E126,LEN(E126)-8)&amp;MATCH(SUIVI!D126,INDIRECT(E126),0)+1)</f>
        <v>'ROUGE'!$H20</v>
      </c>
      <c r="G126" s="142"/>
    </row>
    <row r="127" spans="4:7">
      <c r="D127" s="142"/>
      <c r="E127" s="142" t="str">
        <f ca="1">IFERROR(IF(MAX(SUIVI!$I127:$X127)=0,"",IF(COUNTIF(INDIRECT(INDEX(Ref_1,MATCH(MAX(SUIVI!$I127:$W127),SUIVI!$I127:$W127,0))),SUIVI!D127),INDEX(Ref_1,MATCH(MAX(SUIVI!$I127:$W127),SUIVI!$I127:$W127,0)),IF(COUNTIF(INDIRECT(INDEX(Ref_2,MATCH(MAX(SUIVI!$I127:$W127),SUIVI!$I127:$W127,0))),SUIVI!D127),INDEX(Ref_2,MATCH(MAX(SUIVI!$I127:$W127),SUIVI!$I127:$W127,0)),IF(COUNTIF(INDIRECT(INDEX(Ref_3,MATCH(MAX(SUIVI!$I127:$W127),SUIVI!$I127:$W127,0))),SUIVI!D127),INDEX(Ref_3,MATCH(MAX(SUIVI!$I127:$W127),SUIVI!$I127:$W127,0)))))),"")</f>
        <v>'JAUNE'!$H$2:$H$50</v>
      </c>
      <c r="F127" s="142" t="str">
        <f ca="1">IF(E127="","",LEFT(E127,LEN(E127)-8)&amp;MATCH(SUIVI!D127,INDIRECT(E127),0)+1)</f>
        <v>'JAUNE'!$H23</v>
      </c>
      <c r="G127" s="142"/>
    </row>
    <row r="128" spans="4:7">
      <c r="D128" s="142"/>
      <c r="E128" s="142" t="str">
        <f ca="1">IFERROR(IF(MAX(SUIVI!$I128:$X128)=0,"",IF(COUNTIF(INDIRECT(INDEX(Ref_1,MATCH(MAX(SUIVI!$I128:$W128),SUIVI!$I128:$W128,0))),SUIVI!D128),INDEX(Ref_1,MATCH(MAX(SUIVI!$I128:$W128),SUIVI!$I128:$W128,0)),IF(COUNTIF(INDIRECT(INDEX(Ref_2,MATCH(MAX(SUIVI!$I128:$W128),SUIVI!$I128:$W128,0))),SUIVI!D128),INDEX(Ref_2,MATCH(MAX(SUIVI!$I128:$W128),SUIVI!$I128:$W128,0)),IF(COUNTIF(INDIRECT(INDEX(Ref_3,MATCH(MAX(SUIVI!$I128:$W128),SUIVI!$I128:$W128,0))),SUIVI!D128),INDEX(Ref_3,MATCH(MAX(SUIVI!$I128:$W128),SUIVI!$I128:$W128,0)))))),"")</f>
        <v>'JAUNE'!$H$2:$H$50</v>
      </c>
      <c r="F128" s="142" t="str">
        <f ca="1">IF(E128="","",LEFT(E128,LEN(E128)-8)&amp;MATCH(SUIVI!D128,INDIRECT(E128),0)+1)</f>
        <v>'JAUNE'!$H11</v>
      </c>
      <c r="G128" s="142"/>
    </row>
    <row r="129" spans="4:7">
      <c r="D129" s="142"/>
      <c r="E129" s="142" t="str">
        <f ca="1">IFERROR(IF(MAX(SUIVI!$I129:$X129)=0,"",IF(COUNTIF(INDIRECT(INDEX(Ref_1,MATCH(MAX(SUIVI!$I129:$W129),SUIVI!$I129:$W129,0))),SUIVI!D129),INDEX(Ref_1,MATCH(MAX(SUIVI!$I129:$W129),SUIVI!$I129:$W129,0)),IF(COUNTIF(INDIRECT(INDEX(Ref_2,MATCH(MAX(SUIVI!$I129:$W129),SUIVI!$I129:$W129,0))),SUIVI!D129),INDEX(Ref_2,MATCH(MAX(SUIVI!$I129:$W129),SUIVI!$I129:$W129,0)),IF(COUNTIF(INDIRECT(INDEX(Ref_3,MATCH(MAX(SUIVI!$I129:$W129),SUIVI!$I129:$W129,0))),SUIVI!D129),INDEX(Ref_3,MATCH(MAX(SUIVI!$I129:$W129),SUIVI!$I129:$W129,0)))))),"")</f>
        <v/>
      </c>
      <c r="F129" s="142" t="str">
        <f ca="1">IF(E129="","",LEFT(E129,LEN(E129)-8)&amp;MATCH(SUIVI!D129,INDIRECT(E129),0)+1)</f>
        <v/>
      </c>
      <c r="G129" s="142"/>
    </row>
    <row r="130" spans="4:7">
      <c r="D130" s="142"/>
      <c r="E130" s="142" t="str">
        <f ca="1">IFERROR(IF(MAX(SUIVI!$I130:$X130)=0,"",IF(COUNTIF(INDIRECT(INDEX(Ref_1,MATCH(MAX(SUIVI!$I130:$W130),SUIVI!$I130:$W130,0))),SUIVI!D130),INDEX(Ref_1,MATCH(MAX(SUIVI!$I130:$W130),SUIVI!$I130:$W130,0)),IF(COUNTIF(INDIRECT(INDEX(Ref_2,MATCH(MAX(SUIVI!$I130:$W130),SUIVI!$I130:$W130,0))),SUIVI!D130),INDEX(Ref_2,MATCH(MAX(SUIVI!$I130:$W130),SUIVI!$I130:$W130,0)),IF(COUNTIF(INDIRECT(INDEX(Ref_3,MATCH(MAX(SUIVI!$I130:$W130),SUIVI!$I130:$W130,0))),SUIVI!D130),INDEX(Ref_3,MATCH(MAX(SUIVI!$I130:$W130),SUIVI!$I130:$W130,0)))))),"")</f>
        <v/>
      </c>
      <c r="F130" s="142" t="str">
        <f ca="1">IF(E130="","",LEFT(E130,LEN(E130)-8)&amp;MATCH(SUIVI!D130,INDIRECT(E130),0)+1)</f>
        <v/>
      </c>
      <c r="G130" s="142"/>
    </row>
    <row r="131" spans="4:7">
      <c r="D131" s="142"/>
      <c r="E131" s="142" t="str">
        <f ca="1">IFERROR(IF(MAX(SUIVI!$I131:$X131)=0,"",IF(COUNTIF(INDIRECT(INDEX(Ref_1,MATCH(MAX(SUIVI!$I131:$W131),SUIVI!$I131:$W131,0))),SUIVI!D131),INDEX(Ref_1,MATCH(MAX(SUIVI!$I131:$W131),SUIVI!$I131:$W131,0)),IF(COUNTIF(INDIRECT(INDEX(Ref_2,MATCH(MAX(SUIVI!$I131:$W131),SUIVI!$I131:$W131,0))),SUIVI!D131),INDEX(Ref_2,MATCH(MAX(SUIVI!$I131:$W131),SUIVI!$I131:$W131,0)),IF(COUNTIF(INDIRECT(INDEX(Ref_3,MATCH(MAX(SUIVI!$I131:$W131),SUIVI!$I131:$W131,0))),SUIVI!D131),INDEX(Ref_3,MATCH(MAX(SUIVI!$I131:$W131),SUIVI!$I131:$W131,0)))))),"")</f>
        <v/>
      </c>
      <c r="F131" s="142" t="str">
        <f ca="1">IF(E131="","",LEFT(E131,LEN(E131)-8)&amp;MATCH(SUIVI!D131,INDIRECT(E131),0)+1)</f>
        <v/>
      </c>
      <c r="G131" s="142"/>
    </row>
    <row r="132" spans="4:7">
      <c r="D132" s="142"/>
      <c r="E132" s="142" t="str">
        <f ca="1">IFERROR(IF(MAX(SUIVI!$I132:$X132)=0,"",IF(COUNTIF(INDIRECT(INDEX(Ref_1,MATCH(MAX(SUIVI!$I132:$W132),SUIVI!$I132:$W132,0))),SUIVI!D132),INDEX(Ref_1,MATCH(MAX(SUIVI!$I132:$W132),SUIVI!$I132:$W132,0)),IF(COUNTIF(INDIRECT(INDEX(Ref_2,MATCH(MAX(SUIVI!$I132:$W132),SUIVI!$I132:$W132,0))),SUIVI!D132),INDEX(Ref_2,MATCH(MAX(SUIVI!$I132:$W132),SUIVI!$I132:$W132,0)),IF(COUNTIF(INDIRECT(INDEX(Ref_3,MATCH(MAX(SUIVI!$I132:$W132),SUIVI!$I132:$W132,0))),SUIVI!D132),INDEX(Ref_3,MATCH(MAX(SUIVI!$I132:$W132),SUIVI!$I132:$W132,0)))))),"")</f>
        <v>'ROUGE'!$H$2:$H$50</v>
      </c>
      <c r="F132" s="142" t="str">
        <f ca="1">IF(E132="","",LEFT(E132,LEN(E132)-8)&amp;MATCH(SUIVI!D132,INDIRECT(E132),0)+1)</f>
        <v>'ROUGE'!$H21</v>
      </c>
      <c r="G132" s="142"/>
    </row>
    <row r="133" spans="4:7">
      <c r="D133" s="142"/>
      <c r="E133" s="142" t="str">
        <f ca="1">IFERROR(IF(MAX(SUIVI!$I133:$X133)=0,"",IF(COUNTIF(INDIRECT(INDEX(Ref_1,MATCH(MAX(SUIVI!$I133:$W133),SUIVI!$I133:$W133,0))),SUIVI!D133),INDEX(Ref_1,MATCH(MAX(SUIVI!$I133:$W133),SUIVI!$I133:$W133,0)),IF(COUNTIF(INDIRECT(INDEX(Ref_2,MATCH(MAX(SUIVI!$I133:$W133),SUIVI!$I133:$W133,0))),SUIVI!D133),INDEX(Ref_2,MATCH(MAX(SUIVI!$I133:$W133),SUIVI!$I133:$W133,0)),IF(COUNTIF(INDIRECT(INDEX(Ref_3,MATCH(MAX(SUIVI!$I133:$W133),SUIVI!$I133:$W133,0))),SUIVI!D133),INDEX(Ref_3,MATCH(MAX(SUIVI!$I133:$W133),SUIVI!$I133:$W133,0)))))),"")</f>
        <v/>
      </c>
      <c r="F133" s="142" t="str">
        <f ca="1">IF(E133="","",LEFT(E133,LEN(E133)-8)&amp;MATCH(SUIVI!D133,INDIRECT(E133),0)+1)</f>
        <v/>
      </c>
      <c r="G133" s="142"/>
    </row>
    <row r="134" spans="4:7">
      <c r="D134" s="142"/>
      <c r="E134" s="142" t="str">
        <f ca="1">IFERROR(IF(MAX(SUIVI!$I134:$X134)=0,"",IF(COUNTIF(INDIRECT(INDEX(Ref_1,MATCH(MAX(SUIVI!$I134:$W134),SUIVI!$I134:$W134,0))),SUIVI!D134),INDEX(Ref_1,MATCH(MAX(SUIVI!$I134:$W134),SUIVI!$I134:$W134,0)),IF(COUNTIF(INDIRECT(INDEX(Ref_2,MATCH(MAX(SUIVI!$I134:$W134),SUIVI!$I134:$W134,0))),SUIVI!D134),INDEX(Ref_2,MATCH(MAX(SUIVI!$I134:$W134),SUIVI!$I134:$W134,0)),IF(COUNTIF(INDIRECT(INDEX(Ref_3,MATCH(MAX(SUIVI!$I134:$W134),SUIVI!$I134:$W134,0))),SUIVI!D134),INDEX(Ref_3,MATCH(MAX(SUIVI!$I134:$W134),SUIVI!$I134:$W134,0)))))),"")</f>
        <v/>
      </c>
      <c r="F134" s="142" t="str">
        <f ca="1">IF(E134="","",LEFT(E134,LEN(E134)-8)&amp;MATCH(SUIVI!D134,INDIRECT(E134),0)+1)</f>
        <v/>
      </c>
      <c r="G134" s="142"/>
    </row>
    <row r="135" spans="4:7">
      <c r="D135" s="142"/>
      <c r="E135" s="142" t="str">
        <f ca="1">IFERROR(IF(MAX(SUIVI!$I135:$X135)=0,"",IF(COUNTIF(INDIRECT(INDEX(Ref_1,MATCH(MAX(SUIVI!$I135:$W135),SUIVI!$I135:$W135,0))),SUIVI!D135),INDEX(Ref_1,MATCH(MAX(SUIVI!$I135:$W135),SUIVI!$I135:$W135,0)),IF(COUNTIF(INDIRECT(INDEX(Ref_2,MATCH(MAX(SUIVI!$I135:$W135),SUIVI!$I135:$W135,0))),SUIVI!D135),INDEX(Ref_2,MATCH(MAX(SUIVI!$I135:$W135),SUIVI!$I135:$W135,0)),IF(COUNTIF(INDIRECT(INDEX(Ref_3,MATCH(MAX(SUIVI!$I135:$W135),SUIVI!$I135:$W135,0))),SUIVI!D135),INDEX(Ref_3,MATCH(MAX(SUIVI!$I135:$W135),SUIVI!$I135:$W135,0)))))),"")</f>
        <v>'ROUGE'!$H$2:$H$50</v>
      </c>
      <c r="F135" s="142" t="str">
        <f ca="1">IF(E135="","",LEFT(E135,LEN(E135)-8)&amp;MATCH(SUIVI!D135,INDIRECT(E135),0)+1)</f>
        <v>'ROUGE'!$H23</v>
      </c>
      <c r="G135" s="142"/>
    </row>
    <row r="136" spans="4:7">
      <c r="D136" s="142"/>
      <c r="E136" s="142" t="str">
        <f ca="1">IFERROR(IF(MAX(SUIVI!$I136:$X136)=0,"",IF(COUNTIF(INDIRECT(INDEX(Ref_1,MATCH(MAX(SUIVI!$I136:$W136),SUIVI!$I136:$W136,0))),SUIVI!D136),INDEX(Ref_1,MATCH(MAX(SUIVI!$I136:$W136),SUIVI!$I136:$W136,0)),IF(COUNTIF(INDIRECT(INDEX(Ref_2,MATCH(MAX(SUIVI!$I136:$W136),SUIVI!$I136:$W136,0))),SUIVI!D136),INDEX(Ref_2,MATCH(MAX(SUIVI!$I136:$W136),SUIVI!$I136:$W136,0)),IF(COUNTIF(INDIRECT(INDEX(Ref_3,MATCH(MAX(SUIVI!$I136:$W136),SUIVI!$I136:$W136,0))),SUIVI!D136),INDEX(Ref_3,MATCH(MAX(SUIVI!$I136:$W136),SUIVI!$I136:$W136,0)))))),"")</f>
        <v/>
      </c>
      <c r="F136" s="142" t="str">
        <f ca="1">IF(E136="","",LEFT(E136,LEN(E136)-8)&amp;MATCH(SUIVI!D136,INDIRECT(E136),0)+1)</f>
        <v/>
      </c>
      <c r="G136" s="142"/>
    </row>
    <row r="137" spans="4:7">
      <c r="D137" s="142"/>
      <c r="E137" s="142" t="str">
        <f ca="1">IFERROR(IF(MAX(SUIVI!$I137:$X137)=0,"",IF(COUNTIF(INDIRECT(INDEX(Ref_1,MATCH(MAX(SUIVI!$I137:$W137),SUIVI!$I137:$W137,0))),SUIVI!D137),INDEX(Ref_1,MATCH(MAX(SUIVI!$I137:$W137),SUIVI!$I137:$W137,0)),IF(COUNTIF(INDIRECT(INDEX(Ref_2,MATCH(MAX(SUIVI!$I137:$W137),SUIVI!$I137:$W137,0))),SUIVI!D137),INDEX(Ref_2,MATCH(MAX(SUIVI!$I137:$W137),SUIVI!$I137:$W137,0)),IF(COUNTIF(INDIRECT(INDEX(Ref_3,MATCH(MAX(SUIVI!$I137:$W137),SUIVI!$I137:$W137,0))),SUIVI!D137),INDEX(Ref_3,MATCH(MAX(SUIVI!$I137:$W137),SUIVI!$I137:$W137,0)))))),"")</f>
        <v/>
      </c>
      <c r="F137" s="142" t="str">
        <f ca="1">IF(E137="","",LEFT(E137,LEN(E137)-8)&amp;MATCH(SUIVI!D137,INDIRECT(E137),0)+1)</f>
        <v/>
      </c>
      <c r="G137" s="142"/>
    </row>
    <row r="138" spans="4:7">
      <c r="D138" s="142"/>
      <c r="E138" s="142" t="str">
        <f ca="1">IFERROR(IF(MAX(SUIVI!$I138:$X138)=0,"",IF(COUNTIF(INDIRECT(INDEX(Ref_1,MATCH(MAX(SUIVI!$I138:$W138),SUIVI!$I138:$W138,0))),SUIVI!D138),INDEX(Ref_1,MATCH(MAX(SUIVI!$I138:$W138),SUIVI!$I138:$W138,0)),IF(COUNTIF(INDIRECT(INDEX(Ref_2,MATCH(MAX(SUIVI!$I138:$W138),SUIVI!$I138:$W138,0))),SUIVI!D138),INDEX(Ref_2,MATCH(MAX(SUIVI!$I138:$W138),SUIVI!$I138:$W138,0)),IF(COUNTIF(INDIRECT(INDEX(Ref_3,MATCH(MAX(SUIVI!$I138:$W138),SUIVI!$I138:$W138,0))),SUIVI!D138),INDEX(Ref_3,MATCH(MAX(SUIVI!$I138:$W138),SUIVI!$I138:$W138,0)))))),"")</f>
        <v/>
      </c>
      <c r="F138" s="142" t="str">
        <f ca="1">IF(E138="","",LEFT(E138,LEN(E138)-8)&amp;MATCH(SUIVI!D138,INDIRECT(E138),0)+1)</f>
        <v/>
      </c>
      <c r="G138" s="142"/>
    </row>
    <row r="139" spans="4:7">
      <c r="D139" s="142"/>
      <c r="E139" s="142" t="str">
        <f ca="1">IFERROR(IF(MAX(SUIVI!$I139:$X139)=0,"",IF(COUNTIF(INDIRECT(INDEX(Ref_1,MATCH(MAX(SUIVI!$I139:$W139),SUIVI!$I139:$W139,0))),SUIVI!D139),INDEX(Ref_1,MATCH(MAX(SUIVI!$I139:$W139),SUIVI!$I139:$W139,0)),IF(COUNTIF(INDIRECT(INDEX(Ref_2,MATCH(MAX(SUIVI!$I139:$W139),SUIVI!$I139:$W139,0))),SUIVI!D139),INDEX(Ref_2,MATCH(MAX(SUIVI!$I139:$W139),SUIVI!$I139:$W139,0)),IF(COUNTIF(INDIRECT(INDEX(Ref_3,MATCH(MAX(SUIVI!$I139:$W139),SUIVI!$I139:$W139,0))),SUIVI!D139),INDEX(Ref_3,MATCH(MAX(SUIVI!$I139:$W139),SUIVI!$I139:$W139,0)))))),"")</f>
        <v/>
      </c>
      <c r="F139" s="142" t="str">
        <f ca="1">IF(E139="","",LEFT(E139,LEN(E139)-8)&amp;MATCH(SUIVI!D139,INDIRECT(E139),0)+1)</f>
        <v/>
      </c>
      <c r="G139" s="142"/>
    </row>
    <row r="140" spans="4:7">
      <c r="D140" s="142"/>
      <c r="E140" s="142" t="str">
        <f ca="1">IFERROR(IF(MAX(SUIVI!$I140:$X140)=0,"",IF(COUNTIF(INDIRECT(INDEX(Ref_1,MATCH(MAX(SUIVI!$I140:$W140),SUIVI!$I140:$W140,0))),SUIVI!D140),INDEX(Ref_1,MATCH(MAX(SUIVI!$I140:$W140),SUIVI!$I140:$W140,0)),IF(COUNTIF(INDIRECT(INDEX(Ref_2,MATCH(MAX(SUIVI!$I140:$W140),SUIVI!$I140:$W140,0))),SUIVI!D140),INDEX(Ref_2,MATCH(MAX(SUIVI!$I140:$W140),SUIVI!$I140:$W140,0)),IF(COUNTIF(INDIRECT(INDEX(Ref_3,MATCH(MAX(SUIVI!$I140:$W140),SUIVI!$I140:$W140,0))),SUIVI!D140),INDEX(Ref_3,MATCH(MAX(SUIVI!$I140:$W140),SUIVI!$I140:$W140,0)))))),"")</f>
        <v/>
      </c>
      <c r="F140" s="142" t="str">
        <f ca="1">IF(E140="","",LEFT(E140,LEN(E140)-8)&amp;MATCH(SUIVI!D140,INDIRECT(E140),0)+1)</f>
        <v/>
      </c>
      <c r="G140" s="142"/>
    </row>
    <row r="141" spans="4:7">
      <c r="D141" s="142"/>
      <c r="E141" s="142" t="str">
        <f ca="1">IFERROR(IF(MAX(SUIVI!$I141:$X141)=0,"",IF(COUNTIF(INDIRECT(INDEX(Ref_1,MATCH(MAX(SUIVI!$I141:$W141),SUIVI!$I141:$W141,0))),SUIVI!D141),INDEX(Ref_1,MATCH(MAX(SUIVI!$I141:$W141),SUIVI!$I141:$W141,0)),IF(COUNTIF(INDIRECT(INDEX(Ref_2,MATCH(MAX(SUIVI!$I141:$W141),SUIVI!$I141:$W141,0))),SUIVI!D141),INDEX(Ref_2,MATCH(MAX(SUIVI!$I141:$W141),SUIVI!$I141:$W141,0)),IF(COUNTIF(INDIRECT(INDEX(Ref_3,MATCH(MAX(SUIVI!$I141:$W141),SUIVI!$I141:$W141,0))),SUIVI!D141),INDEX(Ref_3,MATCH(MAX(SUIVI!$I141:$W141),SUIVI!$I141:$W141,0)))))),"")</f>
        <v/>
      </c>
      <c r="F141" s="142" t="str">
        <f ca="1">IF(E141="","",LEFT(E141,LEN(E141)-8)&amp;MATCH(SUIVI!D141,INDIRECT(E141),0)+1)</f>
        <v/>
      </c>
      <c r="G141" s="142"/>
    </row>
    <row r="142" spans="4:7">
      <c r="D142" s="142"/>
      <c r="E142" s="142" t="str">
        <f ca="1">IFERROR(IF(MAX(SUIVI!$I142:$X142)=0,"",IF(COUNTIF(INDIRECT(INDEX(Ref_1,MATCH(MAX(SUIVI!$I142:$W142),SUIVI!$I142:$W142,0))),SUIVI!D142),INDEX(Ref_1,MATCH(MAX(SUIVI!$I142:$W142),SUIVI!$I142:$W142,0)),IF(COUNTIF(INDIRECT(INDEX(Ref_2,MATCH(MAX(SUIVI!$I142:$W142),SUIVI!$I142:$W142,0))),SUIVI!D142),INDEX(Ref_2,MATCH(MAX(SUIVI!$I142:$W142),SUIVI!$I142:$W142,0)),IF(COUNTIF(INDIRECT(INDEX(Ref_3,MATCH(MAX(SUIVI!$I142:$W142),SUIVI!$I142:$W142,0))),SUIVI!D142),INDEX(Ref_3,MATCH(MAX(SUIVI!$I142:$W142),SUIVI!$I142:$W142,0)))))),"")</f>
        <v/>
      </c>
      <c r="F142" s="142" t="str">
        <f ca="1">IF(E142="","",LEFT(E142,LEN(E142)-8)&amp;MATCH(SUIVI!D142,INDIRECT(E142),0)+1)</f>
        <v/>
      </c>
      <c r="G142" s="142"/>
    </row>
    <row r="143" spans="4:7">
      <c r="D143" s="142"/>
      <c r="E143" s="142" t="str">
        <f ca="1">IFERROR(IF(MAX(SUIVI!$I143:$X143)=0,"",IF(COUNTIF(INDIRECT(INDEX(Ref_1,MATCH(MAX(SUIVI!$I143:$W143),SUIVI!$I143:$W143,0))),SUIVI!D143),INDEX(Ref_1,MATCH(MAX(SUIVI!$I143:$W143),SUIVI!$I143:$W143,0)),IF(COUNTIF(INDIRECT(INDEX(Ref_2,MATCH(MAX(SUIVI!$I143:$W143),SUIVI!$I143:$W143,0))),SUIVI!D143),INDEX(Ref_2,MATCH(MAX(SUIVI!$I143:$W143),SUIVI!$I143:$W143,0)),IF(COUNTIF(INDIRECT(INDEX(Ref_3,MATCH(MAX(SUIVI!$I143:$W143),SUIVI!$I143:$W143,0))),SUIVI!D143),INDEX(Ref_3,MATCH(MAX(SUIVI!$I143:$W143),SUIVI!$I143:$W143,0)))))),"")</f>
        <v/>
      </c>
      <c r="F143" s="142" t="str">
        <f ca="1">IF(E143="","",LEFT(E143,LEN(E143)-8)&amp;MATCH(SUIVI!D143,INDIRECT(E143),0)+1)</f>
        <v/>
      </c>
      <c r="G143" s="142"/>
    </row>
    <row r="144" spans="4:7">
      <c r="D144" s="142"/>
      <c r="E144" s="142" t="str">
        <f ca="1">IFERROR(IF(MAX(SUIVI!$I144:$X144)=0,"",IF(COUNTIF(INDIRECT(INDEX(Ref_1,MATCH(MAX(SUIVI!$I144:$W144),SUIVI!$I144:$W144,0))),SUIVI!D144),INDEX(Ref_1,MATCH(MAX(SUIVI!$I144:$W144),SUIVI!$I144:$W144,0)),IF(COUNTIF(INDIRECT(INDEX(Ref_2,MATCH(MAX(SUIVI!$I144:$W144),SUIVI!$I144:$W144,0))),SUIVI!D144),INDEX(Ref_2,MATCH(MAX(SUIVI!$I144:$W144),SUIVI!$I144:$W144,0)),IF(COUNTIF(INDIRECT(INDEX(Ref_3,MATCH(MAX(SUIVI!$I144:$W144),SUIVI!$I144:$W144,0))),SUIVI!D144),INDEX(Ref_3,MATCH(MAX(SUIVI!$I144:$W144),SUIVI!$I144:$W144,0)))))),"")</f>
        <v/>
      </c>
      <c r="F144" s="142" t="str">
        <f ca="1">IF(E144="","",LEFT(E144,LEN(E144)-8)&amp;MATCH(SUIVI!D144,INDIRECT(E144),0)+1)</f>
        <v/>
      </c>
      <c r="G144" s="142"/>
    </row>
    <row r="145" spans="4:7">
      <c r="D145" s="142"/>
      <c r="E145" s="142" t="str">
        <f ca="1">IFERROR(IF(MAX(SUIVI!$I145:$X145)=0,"",IF(COUNTIF(INDIRECT(INDEX(Ref_1,MATCH(MAX(SUIVI!$I145:$W145),SUIVI!$I145:$W145,0))),SUIVI!D145),INDEX(Ref_1,MATCH(MAX(SUIVI!$I145:$W145),SUIVI!$I145:$W145,0)),IF(COUNTIF(INDIRECT(INDEX(Ref_2,MATCH(MAX(SUIVI!$I145:$W145),SUIVI!$I145:$W145,0))),SUIVI!D145),INDEX(Ref_2,MATCH(MAX(SUIVI!$I145:$W145),SUIVI!$I145:$W145,0)),IF(COUNTIF(INDIRECT(INDEX(Ref_3,MATCH(MAX(SUIVI!$I145:$W145),SUIVI!$I145:$W145,0))),SUIVI!D145),INDEX(Ref_3,MATCH(MAX(SUIVI!$I145:$W145),SUIVI!$I145:$W145,0)))))),"")</f>
        <v/>
      </c>
      <c r="F145" s="142" t="str">
        <f ca="1">IF(E145="","",LEFT(E145,LEN(E145)-8)&amp;MATCH(SUIVI!D145,INDIRECT(E145),0)+1)</f>
        <v/>
      </c>
      <c r="G145" s="142"/>
    </row>
    <row r="146" spans="4:7">
      <c r="D146" s="142"/>
      <c r="E146" s="142" t="str">
        <f ca="1">IFERROR(IF(MAX(SUIVI!$I146:$X146)=0,"",IF(COUNTIF(INDIRECT(INDEX(Ref_1,MATCH(MAX(SUIVI!$I146:$W146),SUIVI!$I146:$W146,0))),SUIVI!D146),INDEX(Ref_1,MATCH(MAX(SUIVI!$I146:$W146),SUIVI!$I146:$W146,0)),IF(COUNTIF(INDIRECT(INDEX(Ref_2,MATCH(MAX(SUIVI!$I146:$W146),SUIVI!$I146:$W146,0))),SUIVI!D146),INDEX(Ref_2,MATCH(MAX(SUIVI!$I146:$W146),SUIVI!$I146:$W146,0)),IF(COUNTIF(INDIRECT(INDEX(Ref_3,MATCH(MAX(SUIVI!$I146:$W146),SUIVI!$I146:$W146,0))),SUIVI!D146),INDEX(Ref_3,MATCH(MAX(SUIVI!$I146:$W146),SUIVI!$I146:$W146,0)))))),"")</f>
        <v/>
      </c>
      <c r="F146" s="142" t="str">
        <f ca="1">IF(E146="","",LEFT(E146,LEN(E146)-8)&amp;MATCH(SUIVI!D146,INDIRECT(E146),0)+1)</f>
        <v/>
      </c>
      <c r="G146" s="142"/>
    </row>
    <row r="147" spans="4:7">
      <c r="D147" s="142"/>
      <c r="E147" s="142" t="str">
        <f ca="1">IFERROR(IF(MAX(SUIVI!$I147:$X147)=0,"",IF(COUNTIF(INDIRECT(INDEX(Ref_1,MATCH(MAX(SUIVI!$I147:$W147),SUIVI!$I147:$W147,0))),SUIVI!D147),INDEX(Ref_1,MATCH(MAX(SUIVI!$I147:$W147),SUIVI!$I147:$W147,0)),IF(COUNTIF(INDIRECT(INDEX(Ref_2,MATCH(MAX(SUIVI!$I147:$W147),SUIVI!$I147:$W147,0))),SUIVI!D147),INDEX(Ref_2,MATCH(MAX(SUIVI!$I147:$W147),SUIVI!$I147:$W147,0)),IF(COUNTIF(INDIRECT(INDEX(Ref_3,MATCH(MAX(SUIVI!$I147:$W147),SUIVI!$I147:$W147,0))),SUIVI!D147),INDEX(Ref_3,MATCH(MAX(SUIVI!$I147:$W147),SUIVI!$I147:$W147,0)))))),"")</f>
        <v/>
      </c>
      <c r="F147" s="142" t="str">
        <f ca="1">IF(E147="","",LEFT(E147,LEN(E147)-8)&amp;MATCH(SUIVI!D147,INDIRECT(E147),0)+1)</f>
        <v/>
      </c>
      <c r="G147" s="142"/>
    </row>
    <row r="148" spans="4:7">
      <c r="D148" s="142"/>
      <c r="E148" s="142" t="str">
        <f ca="1">IFERROR(IF(MAX(SUIVI!$I148:$X148)=0,"",IF(COUNTIF(INDIRECT(INDEX(Ref_1,MATCH(MAX(SUIVI!$I148:$W148),SUIVI!$I148:$W148,0))),SUIVI!D148),INDEX(Ref_1,MATCH(MAX(SUIVI!$I148:$W148),SUIVI!$I148:$W148,0)),IF(COUNTIF(INDIRECT(INDEX(Ref_2,MATCH(MAX(SUIVI!$I148:$W148),SUIVI!$I148:$W148,0))),SUIVI!D148),INDEX(Ref_2,MATCH(MAX(SUIVI!$I148:$W148),SUIVI!$I148:$W148,0)),IF(COUNTIF(INDIRECT(INDEX(Ref_3,MATCH(MAX(SUIVI!$I148:$W148),SUIVI!$I148:$W148,0))),SUIVI!D148),INDEX(Ref_3,MATCH(MAX(SUIVI!$I148:$W148),SUIVI!$I148:$W148,0)))))),"")</f>
        <v/>
      </c>
      <c r="F148" s="142" t="str">
        <f ca="1">IF(E148="","",LEFT(E148,LEN(E148)-8)&amp;MATCH(SUIVI!D148,INDIRECT(E148),0)+1)</f>
        <v/>
      </c>
      <c r="G148" s="142"/>
    </row>
    <row r="149" spans="4:7">
      <c r="D149" s="142"/>
      <c r="E149" s="142" t="str">
        <f ca="1">IFERROR(IF(MAX(SUIVI!$I149:$X149)=0,"",IF(COUNTIF(INDIRECT(INDEX(Ref_1,MATCH(MAX(SUIVI!$I149:$W149),SUIVI!$I149:$W149,0))),SUIVI!D149),INDEX(Ref_1,MATCH(MAX(SUIVI!$I149:$W149),SUIVI!$I149:$W149,0)),IF(COUNTIF(INDIRECT(INDEX(Ref_2,MATCH(MAX(SUIVI!$I149:$W149),SUIVI!$I149:$W149,0))),SUIVI!D149),INDEX(Ref_2,MATCH(MAX(SUIVI!$I149:$W149),SUIVI!$I149:$W149,0)),IF(COUNTIF(INDIRECT(INDEX(Ref_3,MATCH(MAX(SUIVI!$I149:$W149),SUIVI!$I149:$W149,0))),SUIVI!D149),INDEX(Ref_3,MATCH(MAX(SUIVI!$I149:$W149),SUIVI!$I149:$W149,0)))))),"")</f>
        <v/>
      </c>
      <c r="F149" s="142" t="str">
        <f ca="1">IF(E149="","",LEFT(E149,LEN(E149)-8)&amp;MATCH(SUIVI!D149,INDIRECT(E149),0)+1)</f>
        <v/>
      </c>
      <c r="G149" s="142"/>
    </row>
    <row r="150" spans="4:7">
      <c r="D150" s="142"/>
      <c r="E150" s="142" t="str">
        <f ca="1">IFERROR(IF(MAX(SUIVI!$I150:$X150)=0,"",IF(COUNTIF(INDIRECT(INDEX(Ref_1,MATCH(MAX(SUIVI!$I150:$W150),SUIVI!$I150:$W150,0))),SUIVI!D150),INDEX(Ref_1,MATCH(MAX(SUIVI!$I150:$W150),SUIVI!$I150:$W150,0)),IF(COUNTIF(INDIRECT(INDEX(Ref_2,MATCH(MAX(SUIVI!$I150:$W150),SUIVI!$I150:$W150,0))),SUIVI!D150),INDEX(Ref_2,MATCH(MAX(SUIVI!$I150:$W150),SUIVI!$I150:$W150,0)),IF(COUNTIF(INDIRECT(INDEX(Ref_3,MATCH(MAX(SUIVI!$I150:$W150),SUIVI!$I150:$W150,0))),SUIVI!D150),INDEX(Ref_3,MATCH(MAX(SUIVI!$I150:$W150),SUIVI!$I150:$W150,0)))))),"")</f>
        <v/>
      </c>
      <c r="F150" s="142" t="str">
        <f ca="1">IF(E150="","",LEFT(E150,LEN(E150)-8)&amp;MATCH(SUIVI!D150,INDIRECT(E150),0)+1)</f>
        <v/>
      </c>
      <c r="G150" s="142"/>
    </row>
    <row r="151" spans="4:7">
      <c r="D151" s="142"/>
      <c r="E151" s="142" t="str">
        <f ca="1">IFERROR(IF(MAX(SUIVI!$I151:$X151)=0,"",IF(COUNTIF(INDIRECT(INDEX(Ref_1,MATCH(MAX(SUIVI!$I151:$W151),SUIVI!$I151:$W151,0))),SUIVI!D151),INDEX(Ref_1,MATCH(MAX(SUIVI!$I151:$W151),SUIVI!$I151:$W151,0)),IF(COUNTIF(INDIRECT(INDEX(Ref_2,MATCH(MAX(SUIVI!$I151:$W151),SUIVI!$I151:$W151,0))),SUIVI!D151),INDEX(Ref_2,MATCH(MAX(SUIVI!$I151:$W151),SUIVI!$I151:$W151,0)),IF(COUNTIF(INDIRECT(INDEX(Ref_3,MATCH(MAX(SUIVI!$I151:$W151),SUIVI!$I151:$W151,0))),SUIVI!D151),INDEX(Ref_3,MATCH(MAX(SUIVI!$I151:$W151),SUIVI!$I151:$W151,0)))))),"")</f>
        <v/>
      </c>
      <c r="F151" s="142" t="str">
        <f ca="1">IF(E151="","",LEFT(E151,LEN(E151)-8)&amp;MATCH(SUIVI!D151,INDIRECT(E151),0)+1)</f>
        <v/>
      </c>
      <c r="G151" s="142"/>
    </row>
    <row r="152" spans="4:7">
      <c r="D152" s="142"/>
      <c r="E152" s="142" t="str">
        <f ca="1">IFERROR(IF(MAX(SUIVI!$I152:$X152)=0,"",IF(COUNTIF(INDIRECT(INDEX(Ref_1,MATCH(MAX(SUIVI!$I152:$W152),SUIVI!$I152:$W152,0))),SUIVI!D152),INDEX(Ref_1,MATCH(MAX(SUIVI!$I152:$W152),SUIVI!$I152:$W152,0)),IF(COUNTIF(INDIRECT(INDEX(Ref_2,MATCH(MAX(SUIVI!$I152:$W152),SUIVI!$I152:$W152,0))),SUIVI!D152),INDEX(Ref_2,MATCH(MAX(SUIVI!$I152:$W152),SUIVI!$I152:$W152,0)),IF(COUNTIF(INDIRECT(INDEX(Ref_3,MATCH(MAX(SUIVI!$I152:$W152),SUIVI!$I152:$W152,0))),SUIVI!D152),INDEX(Ref_3,MATCH(MAX(SUIVI!$I152:$W152),SUIVI!$I152:$W152,0)))))),"")</f>
        <v/>
      </c>
      <c r="F152" s="142" t="str">
        <f ca="1">IF(E152="","",LEFT(E152,LEN(E152)-8)&amp;MATCH(SUIVI!D152,INDIRECT(E152),0)+1)</f>
        <v/>
      </c>
      <c r="G152" s="142"/>
    </row>
    <row r="153" spans="4:7">
      <c r="D153" s="142"/>
      <c r="E153" s="142" t="str">
        <f ca="1">IFERROR(IF(MAX(SUIVI!$I153:$X153)=0,"",IF(COUNTIF(INDIRECT(INDEX(Ref_1,MATCH(MAX(SUIVI!$I153:$W153),SUIVI!$I153:$W153,0))),SUIVI!D153),INDEX(Ref_1,MATCH(MAX(SUIVI!$I153:$W153),SUIVI!$I153:$W153,0)),IF(COUNTIF(INDIRECT(INDEX(Ref_2,MATCH(MAX(SUIVI!$I153:$W153),SUIVI!$I153:$W153,0))),SUIVI!D153),INDEX(Ref_2,MATCH(MAX(SUIVI!$I153:$W153),SUIVI!$I153:$W153,0)),IF(COUNTIF(INDIRECT(INDEX(Ref_3,MATCH(MAX(SUIVI!$I153:$W153),SUIVI!$I153:$W153,0))),SUIVI!D153),INDEX(Ref_3,MATCH(MAX(SUIVI!$I153:$W153),SUIVI!$I153:$W153,0)))))),"")</f>
        <v/>
      </c>
      <c r="F153" s="142" t="str">
        <f ca="1">IF(E153="","",LEFT(E153,LEN(E153)-8)&amp;MATCH(SUIVI!D153,INDIRECT(E153),0)+1)</f>
        <v/>
      </c>
      <c r="G153" s="142"/>
    </row>
    <row r="154" spans="4:7">
      <c r="D154" s="142"/>
      <c r="E154" s="142" t="str">
        <f ca="1">IFERROR(IF(MAX(SUIVI!$I154:$X154)=0,"",IF(COUNTIF(INDIRECT(INDEX(Ref_1,MATCH(MAX(SUIVI!$I154:$W154),SUIVI!$I154:$W154,0))),SUIVI!D154),INDEX(Ref_1,MATCH(MAX(SUIVI!$I154:$W154),SUIVI!$I154:$W154,0)),IF(COUNTIF(INDIRECT(INDEX(Ref_2,MATCH(MAX(SUIVI!$I154:$W154),SUIVI!$I154:$W154,0))),SUIVI!D154),INDEX(Ref_2,MATCH(MAX(SUIVI!$I154:$W154),SUIVI!$I154:$W154,0)),IF(COUNTIF(INDIRECT(INDEX(Ref_3,MATCH(MAX(SUIVI!$I154:$W154),SUIVI!$I154:$W154,0))),SUIVI!D154),INDEX(Ref_3,MATCH(MAX(SUIVI!$I154:$W154),SUIVI!$I154:$W154,0)))))),"")</f>
        <v/>
      </c>
      <c r="F154" s="142" t="str">
        <f ca="1">IF(E154="","",LEFT(E154,LEN(E154)-8)&amp;MATCH(SUIVI!D154,INDIRECT(E154),0)+1)</f>
        <v/>
      </c>
      <c r="G154" s="142"/>
    </row>
    <row r="155" spans="4:7">
      <c r="D155" s="142"/>
      <c r="E155" s="142" t="str">
        <f ca="1">IFERROR(IF(MAX(SUIVI!$I155:$X155)=0,"",IF(COUNTIF(INDIRECT(INDEX(Ref_1,MATCH(MAX(SUIVI!$I155:$W155),SUIVI!$I155:$W155,0))),SUIVI!D155),INDEX(Ref_1,MATCH(MAX(SUIVI!$I155:$W155),SUIVI!$I155:$W155,0)),IF(COUNTIF(INDIRECT(INDEX(Ref_2,MATCH(MAX(SUIVI!$I155:$W155),SUIVI!$I155:$W155,0))),SUIVI!D155),INDEX(Ref_2,MATCH(MAX(SUIVI!$I155:$W155),SUIVI!$I155:$W155,0)),IF(COUNTIF(INDIRECT(INDEX(Ref_3,MATCH(MAX(SUIVI!$I155:$W155),SUIVI!$I155:$W155,0))),SUIVI!D155),INDEX(Ref_3,MATCH(MAX(SUIVI!$I155:$W155),SUIVI!$I155:$W155,0)))))),"")</f>
        <v/>
      </c>
      <c r="F155" s="142" t="str">
        <f ca="1">IF(E155="","",LEFT(E155,LEN(E155)-8)&amp;MATCH(SUIVI!D155,INDIRECT(E155),0)+1)</f>
        <v/>
      </c>
      <c r="G155" s="142"/>
    </row>
    <row r="156" spans="4:7">
      <c r="D156" s="142"/>
      <c r="E156" s="142" t="str">
        <f ca="1">IFERROR(IF(MAX(SUIVI!$I156:$X156)=0,"",IF(COUNTIF(INDIRECT(INDEX(Ref_1,MATCH(MAX(SUIVI!$I156:$W156),SUIVI!$I156:$W156,0))),SUIVI!D156),INDEX(Ref_1,MATCH(MAX(SUIVI!$I156:$W156),SUIVI!$I156:$W156,0)),IF(COUNTIF(INDIRECT(INDEX(Ref_2,MATCH(MAX(SUIVI!$I156:$W156),SUIVI!$I156:$W156,0))),SUIVI!D156),INDEX(Ref_2,MATCH(MAX(SUIVI!$I156:$W156),SUIVI!$I156:$W156,0)),IF(COUNTIF(INDIRECT(INDEX(Ref_3,MATCH(MAX(SUIVI!$I156:$W156),SUIVI!$I156:$W156,0))),SUIVI!D156),INDEX(Ref_3,MATCH(MAX(SUIVI!$I156:$W156),SUIVI!$I156:$W156,0)))))),"")</f>
        <v/>
      </c>
      <c r="F156" s="142" t="str">
        <f ca="1">IF(E156="","",LEFT(E156,LEN(E156)-8)&amp;MATCH(SUIVI!D156,INDIRECT(E156),0)+1)</f>
        <v/>
      </c>
      <c r="G156" s="142"/>
    </row>
    <row r="157" spans="4:7">
      <c r="D157" s="142"/>
      <c r="E157" s="142" t="str">
        <f ca="1">IFERROR(IF(MAX(SUIVI!$I157:$X157)=0,"",IF(COUNTIF(INDIRECT(INDEX(Ref_1,MATCH(MAX(SUIVI!$I157:$W157),SUIVI!$I157:$W157,0))),SUIVI!D157),INDEX(Ref_1,MATCH(MAX(SUIVI!$I157:$W157),SUIVI!$I157:$W157,0)),IF(COUNTIF(INDIRECT(INDEX(Ref_2,MATCH(MAX(SUIVI!$I157:$W157),SUIVI!$I157:$W157,0))),SUIVI!D157),INDEX(Ref_2,MATCH(MAX(SUIVI!$I157:$W157),SUIVI!$I157:$W157,0)),IF(COUNTIF(INDIRECT(INDEX(Ref_3,MATCH(MAX(SUIVI!$I157:$W157),SUIVI!$I157:$W157,0))),SUIVI!D157),INDEX(Ref_3,MATCH(MAX(SUIVI!$I157:$W157),SUIVI!$I157:$W157,0)))))),"")</f>
        <v/>
      </c>
      <c r="F157" s="142" t="str">
        <f ca="1">IF(E157="","",LEFT(E157,LEN(E157)-8)&amp;MATCH(SUIVI!D157,INDIRECT(E157),0)+1)</f>
        <v/>
      </c>
      <c r="G157" s="142"/>
    </row>
    <row r="158" spans="4:7">
      <c r="D158" s="142"/>
      <c r="E158" s="142" t="str">
        <f ca="1">IFERROR(IF(MAX(SUIVI!$I158:$X158)=0,"",IF(COUNTIF(INDIRECT(INDEX(Ref_1,MATCH(MAX(SUIVI!$I158:$W158),SUIVI!$I158:$W158,0))),SUIVI!D158),INDEX(Ref_1,MATCH(MAX(SUIVI!$I158:$W158),SUIVI!$I158:$W158,0)),IF(COUNTIF(INDIRECT(INDEX(Ref_2,MATCH(MAX(SUIVI!$I158:$W158),SUIVI!$I158:$W158,0))),SUIVI!D158),INDEX(Ref_2,MATCH(MAX(SUIVI!$I158:$W158),SUIVI!$I158:$W158,0)),IF(COUNTIF(INDIRECT(INDEX(Ref_3,MATCH(MAX(SUIVI!$I158:$W158),SUIVI!$I158:$W158,0))),SUIVI!D158),INDEX(Ref_3,MATCH(MAX(SUIVI!$I158:$W158),SUIVI!$I158:$W158,0)))))),"")</f>
        <v/>
      </c>
      <c r="F158" s="142" t="str">
        <f ca="1">IF(E158="","",LEFT(E158,LEN(E158)-8)&amp;MATCH(SUIVI!D158,INDIRECT(E158),0)+1)</f>
        <v/>
      </c>
      <c r="G158" s="142"/>
    </row>
    <row r="159" spans="4:7">
      <c r="D159" s="142"/>
      <c r="E159" s="142" t="str">
        <f ca="1">IFERROR(IF(MAX(SUIVI!$I159:$X159)=0,"",IF(COUNTIF(INDIRECT(INDEX(Ref_1,MATCH(MAX(SUIVI!$I159:$W159),SUIVI!$I159:$W159,0))),SUIVI!D159),INDEX(Ref_1,MATCH(MAX(SUIVI!$I159:$W159),SUIVI!$I159:$W159,0)),IF(COUNTIF(INDIRECT(INDEX(Ref_2,MATCH(MAX(SUIVI!$I159:$W159),SUIVI!$I159:$W159,0))),SUIVI!D159),INDEX(Ref_2,MATCH(MAX(SUIVI!$I159:$W159),SUIVI!$I159:$W159,0)),IF(COUNTIF(INDIRECT(INDEX(Ref_3,MATCH(MAX(SUIVI!$I159:$W159),SUIVI!$I159:$W159,0))),SUIVI!D159),INDEX(Ref_3,MATCH(MAX(SUIVI!$I159:$W159),SUIVI!$I159:$W159,0)))))),"")</f>
        <v/>
      </c>
      <c r="F159" s="142" t="str">
        <f ca="1">IF(E159="","",LEFT(E159,LEN(E159)-8)&amp;MATCH(SUIVI!D159,INDIRECT(E159),0)+1)</f>
        <v/>
      </c>
      <c r="G159" s="142"/>
    </row>
    <row r="160" spans="4:7">
      <c r="D160" s="142"/>
      <c r="E160" s="142" t="str">
        <f ca="1">IFERROR(IF(MAX(SUIVI!$I160:$X160)=0,"",IF(COUNTIF(INDIRECT(INDEX(Ref_1,MATCH(MAX(SUIVI!$I160:$W160),SUIVI!$I160:$W160,0))),SUIVI!D160),INDEX(Ref_1,MATCH(MAX(SUIVI!$I160:$W160),SUIVI!$I160:$W160,0)),IF(COUNTIF(INDIRECT(INDEX(Ref_2,MATCH(MAX(SUIVI!$I160:$W160),SUIVI!$I160:$W160,0))),SUIVI!D160),INDEX(Ref_2,MATCH(MAX(SUIVI!$I160:$W160),SUIVI!$I160:$W160,0)),IF(COUNTIF(INDIRECT(INDEX(Ref_3,MATCH(MAX(SUIVI!$I160:$W160),SUIVI!$I160:$W160,0))),SUIVI!D160),INDEX(Ref_3,MATCH(MAX(SUIVI!$I160:$W160),SUIVI!$I160:$W160,0)))))),"")</f>
        <v/>
      </c>
      <c r="F160" s="142" t="str">
        <f ca="1">IF(E160="","",LEFT(E160,LEN(E160)-8)&amp;MATCH(SUIVI!D160,INDIRECT(E160),0)+1)</f>
        <v/>
      </c>
      <c r="G160" s="142"/>
    </row>
    <row r="161" spans="1:8" s="208" customFormat="1">
      <c r="A161" s="207"/>
      <c r="B161" s="214"/>
      <c r="C161" s="209"/>
      <c r="D161" s="210"/>
      <c r="E161" s="215"/>
      <c r="F161" s="215"/>
      <c r="G161" s="210"/>
      <c r="H161" s="210"/>
    </row>
    <row r="162" spans="1:8" s="208" customFormat="1">
      <c r="A162" s="207"/>
      <c r="B162" s="214"/>
      <c r="C162" s="209"/>
      <c r="D162" s="210"/>
      <c r="E162" s="210"/>
      <c r="F162" s="210"/>
      <c r="G162" s="210"/>
      <c r="H162" s="210"/>
    </row>
    <row r="163" spans="1:8" s="208" customFormat="1">
      <c r="A163" s="207"/>
      <c r="B163" s="214"/>
      <c r="C163" s="209"/>
      <c r="D163" s="210"/>
      <c r="E163" s="210"/>
      <c r="F163" s="210"/>
      <c r="G163" s="210"/>
      <c r="H163" s="210"/>
    </row>
    <row r="164" spans="1:8" s="208" customFormat="1">
      <c r="A164" s="207"/>
      <c r="B164" s="214"/>
      <c r="C164" s="209"/>
      <c r="D164" s="210"/>
      <c r="E164" s="210"/>
      <c r="F164" s="210"/>
      <c r="G164" s="210"/>
      <c r="H164" s="210"/>
    </row>
    <row r="165" spans="1:8" s="208" customFormat="1">
      <c r="A165" s="207"/>
      <c r="B165" s="214"/>
      <c r="C165" s="209"/>
      <c r="D165" s="210"/>
      <c r="E165" s="210"/>
      <c r="F165" s="210"/>
      <c r="G165" s="210"/>
      <c r="H165" s="210"/>
    </row>
    <row r="166" spans="1:8" s="208" customFormat="1">
      <c r="A166" s="207"/>
      <c r="B166" s="214"/>
      <c r="C166" s="209"/>
      <c r="D166" s="210"/>
      <c r="E166" s="210"/>
      <c r="F166" s="210"/>
      <c r="G166" s="210"/>
      <c r="H166" s="210"/>
    </row>
    <row r="167" spans="1:8" s="208" customFormat="1">
      <c r="A167" s="207"/>
      <c r="B167" s="214"/>
      <c r="C167" s="209"/>
      <c r="D167" s="210"/>
      <c r="E167" s="210"/>
      <c r="F167" s="210"/>
      <c r="G167" s="210"/>
      <c r="H167" s="210"/>
    </row>
    <row r="168" spans="1:8" s="208" customFormat="1">
      <c r="A168" s="207"/>
      <c r="B168" s="214"/>
      <c r="C168" s="209"/>
      <c r="D168" s="210"/>
      <c r="E168" s="210"/>
      <c r="F168" s="210"/>
      <c r="G168" s="210"/>
      <c r="H168" s="210"/>
    </row>
    <row r="169" spans="1:8" s="208" customFormat="1">
      <c r="A169" s="207"/>
      <c r="B169" s="214"/>
      <c r="C169" s="209"/>
      <c r="D169" s="210"/>
      <c r="E169" s="210"/>
      <c r="F169" s="210"/>
      <c r="G169" s="210"/>
      <c r="H169" s="210"/>
    </row>
    <row r="170" spans="1:8" s="208" customFormat="1">
      <c r="A170" s="207"/>
      <c r="B170" s="214"/>
      <c r="C170" s="209"/>
    </row>
    <row r="171" spans="1:8" s="208" customFormat="1">
      <c r="A171" s="207"/>
      <c r="B171" s="214"/>
      <c r="C171" s="209"/>
    </row>
    <row r="172" spans="1:8" s="208" customFormat="1">
      <c r="A172" s="207"/>
      <c r="B172" s="214"/>
      <c r="C172" s="209"/>
    </row>
    <row r="173" spans="1:8" s="208" customFormat="1">
      <c r="A173" s="207"/>
      <c r="B173" s="214"/>
      <c r="C173" s="209"/>
    </row>
    <row r="174" spans="1:8" s="208" customFormat="1">
      <c r="A174" s="207"/>
      <c r="B174" s="214"/>
      <c r="C174" s="209"/>
    </row>
    <row r="175" spans="1:8" s="208" customFormat="1">
      <c r="A175" s="207"/>
      <c r="B175" s="214"/>
      <c r="C175" s="209"/>
    </row>
    <row r="176" spans="1:8" s="208" customFormat="1">
      <c r="A176" s="207"/>
      <c r="B176" s="214"/>
      <c r="C176" s="209"/>
    </row>
    <row r="177" spans="1:3" s="208" customFormat="1">
      <c r="A177" s="207"/>
      <c r="B177" s="214"/>
      <c r="C177" s="209"/>
    </row>
    <row r="178" spans="1:3" s="208" customFormat="1">
      <c r="A178" s="207"/>
      <c r="B178" s="214"/>
      <c r="C178" s="209"/>
    </row>
    <row r="179" spans="1:3" s="208" customFormat="1">
      <c r="A179" s="207"/>
      <c r="B179" s="214"/>
      <c r="C179" s="209"/>
    </row>
    <row r="180" spans="1:3" s="208" customFormat="1">
      <c r="A180" s="207"/>
      <c r="B180" s="214"/>
      <c r="C180" s="209"/>
    </row>
    <row r="181" spans="1:3" s="208" customFormat="1">
      <c r="A181" s="207"/>
      <c r="B181" s="214"/>
      <c r="C181" s="209"/>
    </row>
    <row r="182" spans="1:3" s="208" customFormat="1">
      <c r="A182" s="207"/>
      <c r="B182" s="214"/>
      <c r="C182" s="209"/>
    </row>
    <row r="183" spans="1:3" s="208" customFormat="1">
      <c r="A183" s="207"/>
      <c r="B183" s="214"/>
      <c r="C183" s="209"/>
    </row>
    <row r="184" spans="1:3" s="208" customFormat="1">
      <c r="A184" s="207"/>
      <c r="B184" s="214"/>
      <c r="C184" s="209"/>
    </row>
    <row r="185" spans="1:3" s="208" customFormat="1">
      <c r="A185" s="207"/>
      <c r="B185" s="214"/>
      <c r="C185" s="209"/>
    </row>
    <row r="186" spans="1:3" s="208" customFormat="1">
      <c r="A186" s="207"/>
      <c r="B186" s="214"/>
      <c r="C186" s="209"/>
    </row>
    <row r="187" spans="1:3" s="208" customFormat="1">
      <c r="A187" s="207"/>
      <c r="B187" s="214"/>
      <c r="C187" s="209"/>
    </row>
    <row r="188" spans="1:3" s="208" customFormat="1">
      <c r="A188" s="207"/>
      <c r="B188" s="214"/>
      <c r="C188" s="209"/>
    </row>
    <row r="189" spans="1:3" s="208" customFormat="1">
      <c r="A189" s="207"/>
      <c r="B189" s="214"/>
      <c r="C189" s="209"/>
    </row>
    <row r="190" spans="1:3" s="208" customFormat="1">
      <c r="A190" s="207"/>
      <c r="B190" s="214"/>
      <c r="C190" s="209"/>
    </row>
    <row r="191" spans="1:3" s="208" customFormat="1">
      <c r="A191" s="207"/>
      <c r="B191" s="214"/>
      <c r="C191" s="209"/>
    </row>
    <row r="192" spans="1:3" s="208" customFormat="1">
      <c r="A192" s="207"/>
      <c r="B192" s="214"/>
      <c r="C192" s="209"/>
    </row>
    <row r="193" spans="1:3" s="208" customFormat="1">
      <c r="A193" s="207"/>
      <c r="B193" s="214"/>
      <c r="C193" s="209"/>
    </row>
    <row r="194" spans="1:3" s="208" customFormat="1">
      <c r="A194" s="207"/>
      <c r="B194" s="214"/>
      <c r="C194" s="209"/>
    </row>
    <row r="195" spans="1:3" s="208" customFormat="1">
      <c r="A195" s="207"/>
      <c r="B195" s="214"/>
      <c r="C195" s="209"/>
    </row>
    <row r="196" spans="1:3" s="208" customFormat="1">
      <c r="A196" s="207"/>
      <c r="B196" s="214"/>
      <c r="C196" s="209"/>
    </row>
    <row r="197" spans="1:3" s="208" customFormat="1">
      <c r="A197" s="207"/>
      <c r="B197" s="214"/>
      <c r="C197" s="209"/>
    </row>
    <row r="198" spans="1:3" s="208" customFormat="1">
      <c r="A198" s="207"/>
      <c r="B198" s="214"/>
      <c r="C198" s="209"/>
    </row>
    <row r="199" spans="1:3" s="208" customFormat="1">
      <c r="A199" s="207"/>
      <c r="B199" s="214"/>
      <c r="C199" s="209"/>
    </row>
    <row r="200" spans="1:3" s="208" customFormat="1">
      <c r="A200" s="207"/>
      <c r="B200" s="214"/>
      <c r="C200" s="209"/>
    </row>
    <row r="201" spans="1:3" s="208" customFormat="1">
      <c r="A201" s="207"/>
      <c r="B201" s="214"/>
      <c r="C201" s="209"/>
    </row>
    <row r="202" spans="1:3" s="208" customFormat="1">
      <c r="A202" s="207"/>
      <c r="B202" s="214"/>
      <c r="C202" s="209"/>
    </row>
    <row r="203" spans="1:3" s="208" customFormat="1">
      <c r="A203" s="207"/>
      <c r="B203" s="214"/>
      <c r="C203" s="209"/>
    </row>
    <row r="204" spans="1:3" s="208" customFormat="1">
      <c r="A204" s="207"/>
      <c r="B204" s="214"/>
      <c r="C204" s="209"/>
    </row>
    <row r="205" spans="1:3" s="208" customFormat="1">
      <c r="A205" s="207"/>
      <c r="B205" s="214"/>
      <c r="C205" s="209"/>
    </row>
    <row r="206" spans="1:3" s="208" customFormat="1">
      <c r="A206" s="207"/>
      <c r="B206" s="214"/>
      <c r="C206" s="209"/>
    </row>
    <row r="207" spans="1:3" s="208" customFormat="1">
      <c r="A207" s="207"/>
      <c r="B207" s="214"/>
      <c r="C207" s="209"/>
    </row>
    <row r="208" spans="1:3" s="208" customFormat="1">
      <c r="A208" s="207"/>
      <c r="B208" s="214"/>
      <c r="C208" s="209"/>
    </row>
    <row r="209" spans="1:3" s="208" customFormat="1">
      <c r="A209" s="207"/>
      <c r="B209" s="214"/>
      <c r="C209" s="209"/>
    </row>
    <row r="210" spans="1:3" s="208" customFormat="1">
      <c r="A210" s="207"/>
      <c r="B210" s="214"/>
      <c r="C210" s="209"/>
    </row>
    <row r="211" spans="1:3" s="208" customFormat="1">
      <c r="A211" s="207"/>
      <c r="B211" s="214"/>
      <c r="C211" s="209"/>
    </row>
    <row r="212" spans="1:3" s="208" customFormat="1">
      <c r="A212" s="207"/>
      <c r="B212" s="214"/>
      <c r="C212" s="209"/>
    </row>
    <row r="213" spans="1:3" s="208" customFormat="1">
      <c r="A213" s="207"/>
      <c r="B213" s="214"/>
      <c r="C213" s="209"/>
    </row>
    <row r="214" spans="1:3" s="208" customFormat="1">
      <c r="A214" s="207"/>
      <c r="B214" s="214"/>
      <c r="C214" s="209"/>
    </row>
    <row r="215" spans="1:3" s="208" customFormat="1">
      <c r="A215" s="207"/>
      <c r="B215" s="214"/>
      <c r="C215" s="209"/>
    </row>
    <row r="216" spans="1:3" s="208" customFormat="1">
      <c r="A216" s="207"/>
      <c r="B216" s="214"/>
      <c r="C216" s="209"/>
    </row>
    <row r="217" spans="1:3" s="208" customFormat="1">
      <c r="A217" s="207"/>
      <c r="B217" s="214"/>
      <c r="C217" s="209"/>
    </row>
    <row r="218" spans="1:3" s="208" customFormat="1">
      <c r="A218" s="207"/>
      <c r="B218" s="214"/>
      <c r="C218" s="209"/>
    </row>
    <row r="219" spans="1:3" s="208" customFormat="1">
      <c r="A219" s="207"/>
      <c r="B219" s="214"/>
      <c r="C219" s="209"/>
    </row>
    <row r="220" spans="1:3" s="208" customFormat="1">
      <c r="A220" s="207"/>
      <c r="B220" s="214"/>
      <c r="C220" s="209"/>
    </row>
    <row r="221" spans="1:3" s="208" customFormat="1">
      <c r="A221" s="207"/>
      <c r="B221" s="214"/>
      <c r="C221" s="209"/>
    </row>
    <row r="222" spans="1:3" s="208" customFormat="1">
      <c r="A222" s="207"/>
      <c r="B222" s="214"/>
      <c r="C222" s="209"/>
    </row>
    <row r="223" spans="1:3" s="208" customFormat="1">
      <c r="A223" s="207"/>
      <c r="B223" s="214"/>
      <c r="C223" s="209"/>
    </row>
    <row r="224" spans="1:3" s="208" customFormat="1">
      <c r="A224" s="207"/>
      <c r="B224" s="214"/>
      <c r="C224" s="209"/>
    </row>
    <row r="225" spans="1:3" s="208" customFormat="1">
      <c r="A225" s="207"/>
      <c r="B225" s="214"/>
      <c r="C225" s="209"/>
    </row>
    <row r="226" spans="1:3" s="208" customFormat="1">
      <c r="A226" s="207"/>
      <c r="B226" s="214"/>
      <c r="C226" s="209"/>
    </row>
    <row r="227" spans="1:3" s="208" customFormat="1">
      <c r="A227" s="207"/>
      <c r="B227" s="214"/>
      <c r="C227" s="209"/>
    </row>
    <row r="228" spans="1:3" s="208" customFormat="1">
      <c r="A228" s="207"/>
      <c r="B228" s="214"/>
      <c r="C228" s="209"/>
    </row>
    <row r="229" spans="1:3" s="208" customFormat="1">
      <c r="A229" s="207"/>
      <c r="B229" s="214"/>
      <c r="C229" s="209"/>
    </row>
    <row r="230" spans="1:3" s="208" customFormat="1">
      <c r="A230" s="207"/>
      <c r="B230" s="214"/>
      <c r="C230" s="209"/>
    </row>
    <row r="231" spans="1:3" s="208" customFormat="1">
      <c r="A231" s="207"/>
      <c r="B231" s="214"/>
      <c r="C231" s="209"/>
    </row>
    <row r="232" spans="1:3" s="208" customFormat="1">
      <c r="A232" s="207"/>
      <c r="B232" s="214"/>
      <c r="C232" s="209"/>
    </row>
    <row r="233" spans="1:3" s="208" customFormat="1">
      <c r="A233" s="207"/>
      <c r="B233" s="214"/>
      <c r="C233" s="209"/>
    </row>
    <row r="234" spans="1:3" s="208" customFormat="1">
      <c r="A234" s="207"/>
      <c r="B234" s="214"/>
      <c r="C234" s="209"/>
    </row>
    <row r="235" spans="1:3" s="208" customFormat="1">
      <c r="A235" s="207"/>
      <c r="B235" s="214"/>
      <c r="C235" s="209"/>
    </row>
    <row r="236" spans="1:3" s="208" customFormat="1">
      <c r="A236" s="207"/>
      <c r="B236" s="214"/>
      <c r="C236" s="209"/>
    </row>
    <row r="237" spans="1:3" s="208" customFormat="1">
      <c r="A237" s="207"/>
      <c r="B237" s="214"/>
      <c r="C237" s="209"/>
    </row>
    <row r="238" spans="1:3" s="208" customFormat="1">
      <c r="A238" s="207"/>
      <c r="B238" s="214"/>
      <c r="C238" s="209"/>
    </row>
    <row r="239" spans="1:3" s="208" customFormat="1">
      <c r="A239" s="207"/>
      <c r="B239" s="214"/>
      <c r="C239" s="209"/>
    </row>
    <row r="240" spans="1:3" s="208" customFormat="1">
      <c r="A240" s="207"/>
      <c r="B240" s="214"/>
      <c r="C240" s="209"/>
    </row>
    <row r="241" spans="1:3" s="208" customFormat="1">
      <c r="A241" s="207"/>
      <c r="B241" s="214"/>
      <c r="C241" s="209"/>
    </row>
    <row r="242" spans="1:3" s="208" customFormat="1">
      <c r="A242" s="207"/>
      <c r="B242" s="214"/>
      <c r="C242" s="209"/>
    </row>
    <row r="243" spans="1:3" s="208" customFormat="1">
      <c r="A243" s="207"/>
      <c r="B243" s="214"/>
      <c r="C243" s="209"/>
    </row>
    <row r="244" spans="1:3" s="208" customFormat="1">
      <c r="A244" s="207"/>
      <c r="B244" s="214"/>
      <c r="C244" s="209"/>
    </row>
    <row r="245" spans="1:3" s="208" customFormat="1">
      <c r="A245" s="207"/>
      <c r="B245" s="214"/>
      <c r="C245" s="209"/>
    </row>
    <row r="246" spans="1:3" s="208" customFormat="1">
      <c r="A246" s="207"/>
      <c r="B246" s="214"/>
      <c r="C246" s="209"/>
    </row>
    <row r="247" spans="1:3" s="208" customFormat="1">
      <c r="A247" s="207"/>
      <c r="B247" s="214"/>
      <c r="C247" s="209"/>
    </row>
    <row r="248" spans="1:3" s="208" customFormat="1">
      <c r="A248" s="207"/>
      <c r="B248" s="214"/>
      <c r="C248" s="209"/>
    </row>
    <row r="249" spans="1:3" s="208" customFormat="1">
      <c r="A249" s="207"/>
      <c r="B249" s="214"/>
      <c r="C249" s="209"/>
    </row>
    <row r="250" spans="1:3" s="208" customFormat="1">
      <c r="A250" s="207"/>
      <c r="B250" s="214"/>
      <c r="C250" s="209"/>
    </row>
    <row r="251" spans="1:3" s="208" customFormat="1">
      <c r="A251" s="207"/>
      <c r="B251" s="214"/>
      <c r="C251" s="209"/>
    </row>
    <row r="252" spans="1:3" s="208" customFormat="1">
      <c r="A252" s="207"/>
      <c r="B252" s="214"/>
      <c r="C252" s="209"/>
    </row>
    <row r="253" spans="1:3" s="208" customFormat="1">
      <c r="A253" s="207"/>
      <c r="B253" s="214"/>
      <c r="C253" s="209"/>
    </row>
    <row r="254" spans="1:3" s="208" customFormat="1">
      <c r="A254" s="207"/>
      <c r="B254" s="214"/>
      <c r="C254" s="209"/>
    </row>
    <row r="255" spans="1:3" s="208" customFormat="1">
      <c r="A255" s="207"/>
      <c r="B255" s="214"/>
      <c r="C255" s="209"/>
    </row>
    <row r="256" spans="1:3" s="208" customFormat="1">
      <c r="A256" s="207"/>
      <c r="B256" s="214"/>
      <c r="C256" s="209"/>
    </row>
    <row r="257" spans="1:3" s="208" customFormat="1">
      <c r="A257" s="207"/>
      <c r="B257" s="214"/>
      <c r="C257" s="209"/>
    </row>
    <row r="258" spans="1:3" s="208" customFormat="1">
      <c r="A258" s="207"/>
      <c r="B258" s="214"/>
      <c r="C258" s="209"/>
    </row>
    <row r="259" spans="1:3" s="208" customFormat="1">
      <c r="A259" s="207"/>
      <c r="B259" s="214"/>
      <c r="C259" s="209"/>
    </row>
    <row r="260" spans="1:3" s="208" customFormat="1">
      <c r="A260" s="207"/>
      <c r="B260" s="214"/>
      <c r="C260" s="209"/>
    </row>
    <row r="261" spans="1:3" s="208" customFormat="1">
      <c r="A261" s="207"/>
      <c r="B261" s="214"/>
      <c r="C261" s="209"/>
    </row>
    <row r="262" spans="1:3" s="208" customFormat="1">
      <c r="A262" s="207"/>
      <c r="B262" s="214"/>
      <c r="C262" s="209"/>
    </row>
    <row r="263" spans="1:3" s="208" customFormat="1">
      <c r="A263" s="207"/>
      <c r="B263" s="214"/>
      <c r="C263" s="209"/>
    </row>
    <row r="264" spans="1:3" s="208" customFormat="1">
      <c r="A264" s="207"/>
      <c r="B264" s="214"/>
      <c r="C264" s="209"/>
    </row>
    <row r="265" spans="1:3" s="208" customFormat="1">
      <c r="A265" s="207"/>
      <c r="B265" s="214"/>
      <c r="C265" s="209"/>
    </row>
    <row r="266" spans="1:3" s="208" customFormat="1">
      <c r="A266" s="207"/>
      <c r="B266" s="214"/>
      <c r="C266" s="209"/>
    </row>
    <row r="267" spans="1:3" s="208" customFormat="1">
      <c r="A267" s="207"/>
      <c r="B267" s="214"/>
      <c r="C267" s="209"/>
    </row>
    <row r="268" spans="1:3" s="208" customFormat="1">
      <c r="A268" s="207"/>
      <c r="B268" s="214"/>
      <c r="C268" s="209"/>
    </row>
    <row r="269" spans="1:3" s="208" customFormat="1">
      <c r="A269" s="207"/>
      <c r="B269" s="214"/>
      <c r="C269" s="209"/>
    </row>
    <row r="270" spans="1:3" s="208" customFormat="1">
      <c r="A270" s="207"/>
      <c r="B270" s="214"/>
      <c r="C270" s="209"/>
    </row>
    <row r="271" spans="1:3" s="208" customFormat="1">
      <c r="A271" s="207"/>
      <c r="B271" s="214"/>
      <c r="C271" s="209"/>
    </row>
    <row r="272" spans="1:3" s="208" customFormat="1">
      <c r="A272" s="207"/>
      <c r="B272" s="214"/>
      <c r="C272" s="209"/>
    </row>
    <row r="273" spans="1:3" s="208" customFormat="1">
      <c r="A273" s="207"/>
      <c r="B273" s="214"/>
      <c r="C273" s="209"/>
    </row>
    <row r="274" spans="1:3" s="208" customFormat="1">
      <c r="A274" s="207"/>
      <c r="B274" s="214"/>
      <c r="C274" s="209"/>
    </row>
    <row r="275" spans="1:3" s="208" customFormat="1">
      <c r="A275" s="207"/>
      <c r="B275" s="214"/>
      <c r="C275" s="209"/>
    </row>
    <row r="276" spans="1:3" s="208" customFormat="1">
      <c r="A276" s="207"/>
      <c r="B276" s="214"/>
      <c r="C276" s="209"/>
    </row>
    <row r="277" spans="1:3" s="208" customFormat="1">
      <c r="A277" s="207"/>
      <c r="B277" s="214"/>
      <c r="C277" s="209"/>
    </row>
    <row r="278" spans="1:3" s="208" customFormat="1">
      <c r="A278" s="207"/>
      <c r="B278" s="214"/>
      <c r="C278" s="209"/>
    </row>
    <row r="279" spans="1:3" s="208" customFormat="1">
      <c r="A279" s="207"/>
      <c r="B279" s="214"/>
      <c r="C279" s="209"/>
    </row>
    <row r="280" spans="1:3" s="208" customFormat="1">
      <c r="A280" s="207"/>
      <c r="B280" s="214"/>
      <c r="C280" s="209"/>
    </row>
    <row r="281" spans="1:3" s="208" customFormat="1">
      <c r="A281" s="207"/>
      <c r="B281" s="214"/>
      <c r="C281" s="209"/>
    </row>
    <row r="282" spans="1:3" s="208" customFormat="1">
      <c r="A282" s="207"/>
      <c r="B282" s="214"/>
      <c r="C282" s="209"/>
    </row>
    <row r="283" spans="1:3" s="208" customFormat="1">
      <c r="A283" s="207"/>
      <c r="B283" s="214"/>
      <c r="C283" s="209"/>
    </row>
    <row r="284" spans="1:3" s="208" customFormat="1">
      <c r="A284" s="207"/>
      <c r="B284" s="214"/>
      <c r="C284" s="209"/>
    </row>
    <row r="285" spans="1:3" s="208" customFormat="1">
      <c r="A285" s="207"/>
      <c r="B285" s="214"/>
      <c r="C285" s="209"/>
    </row>
    <row r="286" spans="1:3" s="208" customFormat="1">
      <c r="A286" s="207"/>
      <c r="B286" s="214"/>
      <c r="C286" s="209"/>
    </row>
    <row r="287" spans="1:3" s="208" customFormat="1">
      <c r="A287" s="207"/>
      <c r="B287" s="214"/>
      <c r="C287" s="209"/>
    </row>
    <row r="288" spans="1:3" s="208" customFormat="1">
      <c r="A288" s="207"/>
      <c r="B288" s="214"/>
      <c r="C288" s="209"/>
    </row>
    <row r="289" spans="1:3" s="208" customFormat="1">
      <c r="A289" s="207"/>
      <c r="B289" s="214"/>
      <c r="C289" s="209"/>
    </row>
    <row r="290" spans="1:3" s="208" customFormat="1">
      <c r="A290" s="207"/>
      <c r="B290" s="214"/>
      <c r="C290" s="209"/>
    </row>
    <row r="291" spans="1:3" s="208" customFormat="1">
      <c r="A291" s="207"/>
      <c r="B291" s="214"/>
      <c r="C291" s="209"/>
    </row>
    <row r="292" spans="1:3" s="208" customFormat="1">
      <c r="A292" s="207"/>
      <c r="B292" s="214"/>
      <c r="C292" s="209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65"/>
  <sheetViews>
    <sheetView showZeros="0" tabSelected="1" workbookViewId="0">
      <pane ySplit="1" topLeftCell="A2" activePane="bottomLeft" state="frozen"/>
      <selection pane="bottomLeft" activeCell="E12" sqref="E12"/>
    </sheetView>
  </sheetViews>
  <sheetFormatPr baseColWidth="10" defaultRowHeight="15.6"/>
  <cols>
    <col min="1" max="1" width="3.77734375" style="134" customWidth="1"/>
    <col min="2" max="2" width="17.77734375" style="134" customWidth="1"/>
    <col min="3" max="3" width="9.77734375" style="161" customWidth="1"/>
    <col min="4" max="4" width="11.88671875" style="134" customWidth="1"/>
    <col min="5" max="5" width="21.21875" style="134" customWidth="1"/>
    <col min="6" max="7" width="9.77734375" style="161" customWidth="1"/>
    <col min="8" max="8" width="9.77734375" style="167" customWidth="1"/>
    <col min="9" max="10" width="4.77734375" style="134" customWidth="1"/>
    <col min="11" max="11" width="5.21875" style="134" bestFit="1" customWidth="1"/>
    <col min="12" max="23" width="4.77734375" style="134" customWidth="1"/>
    <col min="24" max="16384" width="11.5546875" style="150"/>
  </cols>
  <sheetData>
    <row r="1" spans="1:25" s="157" customFormat="1" ht="48.6" customHeight="1" thickTop="1">
      <c r="A1" s="152" t="s">
        <v>400</v>
      </c>
      <c r="B1" s="153"/>
      <c r="C1" s="154" t="s">
        <v>381</v>
      </c>
      <c r="D1" s="164" t="s">
        <v>377</v>
      </c>
      <c r="E1" s="164" t="s">
        <v>401</v>
      </c>
      <c r="F1" s="164" t="s">
        <v>378</v>
      </c>
      <c r="G1" s="164" t="s">
        <v>379</v>
      </c>
      <c r="H1" s="137" t="s">
        <v>380</v>
      </c>
      <c r="I1" s="155" t="str">
        <f>B2</f>
        <v>ROUGE</v>
      </c>
      <c r="J1" s="155" t="str">
        <f>B3</f>
        <v>JAUNE</v>
      </c>
      <c r="K1" s="155" t="str">
        <f>B4</f>
        <v>BLEU</v>
      </c>
      <c r="L1" s="155">
        <f>B5</f>
        <v>0</v>
      </c>
      <c r="M1" s="155">
        <f>B6</f>
        <v>0</v>
      </c>
      <c r="N1" s="155">
        <f>B7</f>
        <v>0</v>
      </c>
      <c r="O1" s="155">
        <f>B8</f>
        <v>0</v>
      </c>
      <c r="P1" s="156">
        <f>B9</f>
        <v>0</v>
      </c>
      <c r="Q1" s="156">
        <f>B10</f>
        <v>0</v>
      </c>
      <c r="R1" s="156">
        <f>B11</f>
        <v>0</v>
      </c>
      <c r="S1" s="156">
        <f>B12</f>
        <v>0</v>
      </c>
      <c r="T1" s="156">
        <f>B13</f>
        <v>0</v>
      </c>
      <c r="U1" s="156">
        <f>B14</f>
        <v>0</v>
      </c>
      <c r="V1" s="156">
        <f>B15</f>
        <v>0</v>
      </c>
      <c r="W1" s="156">
        <f>B16</f>
        <v>0</v>
      </c>
      <c r="Y1" s="158"/>
    </row>
    <row r="2" spans="1:25">
      <c r="A2" s="138">
        <v>1</v>
      </c>
      <c r="B2" s="140" t="s">
        <v>245</v>
      </c>
      <c r="C2" s="163" t="str">
        <f ca="1">IF(H2&gt;0,"besoin","")</f>
        <v/>
      </c>
      <c r="D2" s="136" t="str">
        <f>LEFT(Stocks!D2,9)</f>
        <v>4053215TA</v>
      </c>
      <c r="E2" s="136" t="str">
        <f ca="1">IF(calc!F2="","",IF(OFFSET(INDIRECT(calc!F2),,-1)&lt;&gt;"",OFFSET(INDIRECT(calc!F2),,-1),IF(OFFSET(INDIRECT(calc!F2),,-2)&lt;&gt;"",OFFSET(INDIRECT(calc!F2),,-2),IF(OFFSET(INDIRECT(calc!F2),,-3)&lt;&gt;"",OFFSET(INDIRECT(calc!F2),,-3),IF(OFFSET(INDIRECT(calc!F2),,-4)&lt;&gt;"",OFFSET(INDIRECT(calc!F2),,-4),IF(OFFSET(INDIRECT(calc!F2),,-5)&lt;&gt;"",OFFSET(INDIRECT(calc!F2),,-5),IF(OFFSET(INDIRECT(calc!F2),,-6),OFFSET(INDIRECT(calc!F2),,-6))))))))</f>
        <v/>
      </c>
      <c r="F2" s="159">
        <f>Stocks!B2</f>
        <v>45</v>
      </c>
      <c r="G2" s="159">
        <f ca="1">SUM(I2:W2)</f>
        <v>0</v>
      </c>
      <c r="H2" s="165">
        <f ca="1">IF(G2&lt;F2,0,G2-F2)</f>
        <v>0</v>
      </c>
      <c r="I2" s="162">
        <f ca="1">IFERROR(IFERROR(SUMIF(INDIRECT(calc!J$6),$D2,INDIRECT(calc!J$9)),0)+IFERROR(SUMIF(INDIRECT(calc!J$7),$D2,INDIRECT(calc!J$10)),0)+IFERROR(SUMIF(INDIRECT(calc!J$8),$D2,INDIRECT(calc!J$11)),0),"")</f>
        <v>0</v>
      </c>
      <c r="J2" s="162">
        <f ca="1">IFERROR(IFERROR(SUMIF(INDIRECT(calc!K$6),$D2,INDIRECT(calc!K$9)),0)+IFERROR(SUMIF(INDIRECT(calc!K$7),$D2,INDIRECT(calc!K$10)),0)+IFERROR(SUMIF(INDIRECT(calc!K$8),$D2,INDIRECT(calc!K$11)),0),"")</f>
        <v>0</v>
      </c>
      <c r="K2" s="162">
        <f ca="1">IFERROR(SUMIF(INDIRECT(calc!L$6),$D2,INDIRECT(calc!L$9)),0)+IFERROR(SUMIF(INDIRECT(calc!L$7),$D2,INDIRECT(calc!L$10)),0)+IFERROR(SUMIF(INDIRECT(calc!L$8),$D2,INDIRECT(calc!L$11)),0)</f>
        <v>0</v>
      </c>
      <c r="L2" s="162">
        <f ca="1">IFERROR(IFERROR(SUMIF(INDIRECT(calc!M$6),$D2,INDIRECT(calc!M$9)),0)+IFERROR(SUMIF(INDIRECT(calc!M$7),$D2,INDIRECT(calc!M$10)),0)+IFERROR(SUMIF(INDIRECT(calc!M$8),$D2,INDIRECT(calc!M$11)),0),"")</f>
        <v>0</v>
      </c>
      <c r="M2" s="162">
        <f ca="1">IFERROR(IFERROR(SUMIF(INDIRECT(calc!N$6),$D2,INDIRECT(calc!N$9)),0)+IFERROR(SUMIF(INDIRECT(calc!N$7),$D2,INDIRECT(calc!N$10)),0)+IFERROR(SUMIF(INDIRECT(calc!N$8),$D2,INDIRECT(calc!N$11)),0),"")</f>
        <v>0</v>
      </c>
      <c r="N2" s="162">
        <f ca="1">IFERROR(IFERROR(SUMIF(INDIRECT(calc!O$6),$D2,INDIRECT(calc!O$9)),0)+IFERROR(SUMIF(INDIRECT(calc!O$7),$D2,INDIRECT(calc!O$10)),0)+IFERROR(SUMIF(INDIRECT(calc!O$8),$D2,INDIRECT(calc!O$11)),0),"")</f>
        <v>0</v>
      </c>
      <c r="O2" s="162">
        <f ca="1">IFERROR(IFERROR(SUMIF(INDIRECT(calc!P$6),$D2,INDIRECT(calc!P$9)),0)+IFERROR(SUMIF(INDIRECT(calc!P$7),$D2,INDIRECT(calc!P$10)),0)+IFERROR(SUMIF(INDIRECT(calc!P$8),$D2,INDIRECT(calc!P$11)),0),"")</f>
        <v>0</v>
      </c>
      <c r="P2" s="162">
        <f ca="1">IFERROR(IFERROR(SUMIF(INDIRECT(calc!Q$6),$D2,INDIRECT(calc!Q$9)),0)+IFERROR(SUMIF(INDIRECT(calc!Q$7),$D2,INDIRECT(calc!Q$10)),0)+IFERROR(SUMIF(INDIRECT(calc!Q$8),$D2,INDIRECT(calc!Q$11)),0),"")</f>
        <v>0</v>
      </c>
      <c r="Q2" s="162">
        <f ca="1">IFERROR(IFERROR(SUMIF(INDIRECT(calc!R$6),$D2,INDIRECT(calc!R$9)),0)+IFERROR(SUMIF(INDIRECT(calc!R$7),$D2,INDIRECT(calc!R$10)),0)+IFERROR(SUMIF(INDIRECT(calc!R$8),$D2,INDIRECT(calc!R$11)),0),"")</f>
        <v>0</v>
      </c>
      <c r="R2" s="162">
        <f ca="1">IFERROR(IFERROR(SUMIF(INDIRECT(calc!S$6),$D2,INDIRECT(calc!S$9)),0)+IFERROR(SUMIF(INDIRECT(calc!S$7),$D2,INDIRECT(calc!S$10)),0)+IFERROR(SUMIF(INDIRECT(calc!S$8),$D2,INDIRECT(calc!S$11)),0),"")</f>
        <v>0</v>
      </c>
      <c r="S2" s="162">
        <f ca="1">IFERROR(IFERROR(SUMIF(INDIRECT(calc!T$6),$D2,INDIRECT(calc!T$9)),0)+IFERROR(SUMIF(INDIRECT(calc!T$7),$D2,INDIRECT(calc!T$10)),0)+IFERROR(SUMIF(INDIRECT(calc!T$8),$D2,INDIRECT(calc!T$11)),0),"")</f>
        <v>0</v>
      </c>
      <c r="T2" s="162">
        <f ca="1">IFERROR(IFERROR(SUMIF(INDIRECT(calc!U$6),$D2,INDIRECT(calc!U$9)),0)+IFERROR(SUMIF(INDIRECT(calc!U$7),$D2,INDIRECT(calc!U$10)),0)+IFERROR(SUMIF(INDIRECT(calc!U$8),$D2,INDIRECT(calc!U$11)),0),"")</f>
        <v>0</v>
      </c>
      <c r="U2" s="162">
        <f ca="1">IFERROR(IFERROR(SUMIF(INDIRECT(calc!V$6),$D2,INDIRECT(calc!V$9)),0)+IFERROR(SUMIF(INDIRECT(calc!V$7),$D2,INDIRECT(calc!V$10)),0)+IFERROR(SUMIF(INDIRECT(calc!V$8),$D2,INDIRECT(calc!V$11)),0),"")</f>
        <v>0</v>
      </c>
      <c r="V2" s="162">
        <f ca="1">IFERROR(IFERROR(SUMIF(INDIRECT(calc!W$6),$D2,INDIRECT(calc!W$9)),0)+IFERROR(SUMIF(INDIRECT(calc!W$7),$D2,INDIRECT(calc!W$10)),0)+IFERROR(SUMIF(INDIRECT(calc!W$8),$D2,INDIRECT(calc!W$11)),0),"")</f>
        <v>0</v>
      </c>
      <c r="W2" s="162">
        <f ca="1">IFERROR(IFERROR(SUMIF(INDIRECT(calc!X$6),$D2,INDIRECT(calc!X$9)),0)+IFERROR(SUMIF(INDIRECT(calc!X$7),$D2,INDIRECT(calc!X$10)),0)+IFERROR(SUMIF(INDIRECT(calc!X$8),$D2,INDIRECT(calc!X$11)),0),"")</f>
        <v>0</v>
      </c>
      <c r="Y2" s="151"/>
    </row>
    <row r="3" spans="1:25">
      <c r="A3" s="138">
        <v>2</v>
      </c>
      <c r="B3" s="140" t="s">
        <v>246</v>
      </c>
      <c r="C3" s="163" t="str">
        <f t="shared" ref="C3:C66" ca="1" si="0">IF(H3&gt;0,"besoin","")</f>
        <v/>
      </c>
      <c r="D3" s="136" t="str">
        <f>LEFT(Stocks!D3,9)</f>
        <v>4101811TA</v>
      </c>
      <c r="E3" s="136" t="str">
        <f ca="1">IF(calc!F3="","",IF(OFFSET(INDIRECT(calc!F3),,-1)&lt;&gt;"",OFFSET(INDIRECT(calc!F3),,-1),IF(OFFSET(INDIRECT(calc!F3),,-2)&lt;&gt;"",OFFSET(INDIRECT(calc!F3),,-2),IF(OFFSET(INDIRECT(calc!F3),,-3)&lt;&gt;"",OFFSET(INDIRECT(calc!F3),,-3),IF(OFFSET(INDIRECT(calc!F3),,-4)&lt;&gt;"",OFFSET(INDIRECT(calc!F3),,-4),IF(OFFSET(INDIRECT(calc!F3),,-5)&lt;&gt;"",OFFSET(INDIRECT(calc!F3),,-5),IF(OFFSET(INDIRECT(calc!F3),,-6),OFFSET(INDIRECT(calc!F3),,-6))))))))</f>
        <v/>
      </c>
      <c r="F3" s="159">
        <f>Stocks!B3</f>
        <v>0</v>
      </c>
      <c r="G3" s="159">
        <f t="shared" ref="G3:G66" ca="1" si="1">SUM(I3:W3)</f>
        <v>0</v>
      </c>
      <c r="H3" s="165">
        <f t="shared" ref="H3:H66" ca="1" si="2">IF(G3&lt;F3,0,G3-F3)</f>
        <v>0</v>
      </c>
      <c r="I3" s="162">
        <f ca="1">IFERROR(IFERROR(SUMIF(INDIRECT(calc!J$6),$D3,INDIRECT(calc!J$9)),0)+IFERROR(SUMIF(INDIRECT(calc!J$7),$D3,INDIRECT(calc!J$10)),0)+IFERROR(SUMIF(INDIRECT(calc!J$8),$D3,INDIRECT(calc!J$11)),0),"")</f>
        <v>0</v>
      </c>
      <c r="J3" s="162">
        <f ca="1">IFERROR(IFERROR(SUMIF(INDIRECT(calc!K$6),$D3,INDIRECT(calc!K$9)),0)+IFERROR(SUMIF(INDIRECT(calc!K$7),$D3,INDIRECT(calc!K$10)),0)+IFERROR(SUMIF(INDIRECT(calc!K$8),$D3,INDIRECT(calc!K$11)),0),"")</f>
        <v>0</v>
      </c>
      <c r="K3" s="162">
        <f ca="1">IFERROR(SUMIF(INDIRECT(calc!L$6),$D3,INDIRECT(calc!L$9)),0)+IFERROR(SUMIF(INDIRECT(calc!L$7),$D3,INDIRECT(calc!L$10)),0)+IFERROR(SUMIF(INDIRECT(calc!L$8),$D3,INDIRECT(calc!L$11)),0)</f>
        <v>0</v>
      </c>
      <c r="L3" s="162">
        <f ca="1">IFERROR(IFERROR(SUMIF(INDIRECT(calc!M$6),$D3,INDIRECT(calc!M$9)),0)+IFERROR(SUMIF(INDIRECT(calc!M$7),$D3,INDIRECT(calc!M$10)),0)+IFERROR(SUMIF(INDIRECT(calc!M$8),$D3,INDIRECT(calc!M$11)),0),"")</f>
        <v>0</v>
      </c>
      <c r="M3" s="162">
        <f ca="1">IFERROR(IFERROR(SUMIF(INDIRECT(calc!N$6),$D3,INDIRECT(calc!N$9)),0)+IFERROR(SUMIF(INDIRECT(calc!N$7),$D3,INDIRECT(calc!N$10)),0)+IFERROR(SUMIF(INDIRECT(calc!N$8),$D3,INDIRECT(calc!N$11)),0),"")</f>
        <v>0</v>
      </c>
      <c r="N3" s="162">
        <f ca="1">IFERROR(IFERROR(SUMIF(INDIRECT(calc!O$6),$D3,INDIRECT(calc!O$9)),0)+IFERROR(SUMIF(INDIRECT(calc!O$7),$D3,INDIRECT(calc!O$10)),0)+IFERROR(SUMIF(INDIRECT(calc!O$8),$D3,INDIRECT(calc!O$11)),0),"")</f>
        <v>0</v>
      </c>
      <c r="O3" s="162">
        <f ca="1">IFERROR(IFERROR(SUMIF(INDIRECT(calc!P$6),$D3,INDIRECT(calc!P$9)),0)+IFERROR(SUMIF(INDIRECT(calc!P$7),$D3,INDIRECT(calc!P$10)),0)+IFERROR(SUMIF(INDIRECT(calc!P$8),$D3,INDIRECT(calc!P$11)),0),"")</f>
        <v>0</v>
      </c>
      <c r="P3" s="162">
        <f ca="1">IFERROR(IFERROR(SUMIF(INDIRECT(calc!Q$6),$D3,INDIRECT(calc!Q$9)),0)+IFERROR(SUMIF(INDIRECT(calc!Q$7),$D3,INDIRECT(calc!Q$10)),0)+IFERROR(SUMIF(INDIRECT(calc!Q$8),$D3,INDIRECT(calc!Q$11)),0),"")</f>
        <v>0</v>
      </c>
      <c r="Q3" s="162">
        <f ca="1">IFERROR(IFERROR(SUMIF(INDIRECT(calc!R$6),$D3,INDIRECT(calc!R$9)),0)+IFERROR(SUMIF(INDIRECT(calc!R$7),$D3,INDIRECT(calc!R$10)),0)+IFERROR(SUMIF(INDIRECT(calc!R$8),$D3,INDIRECT(calc!R$11)),0),"")</f>
        <v>0</v>
      </c>
      <c r="R3" s="162">
        <f ca="1">IFERROR(IFERROR(SUMIF(INDIRECT(calc!S$6),$D3,INDIRECT(calc!S$9)),0)+IFERROR(SUMIF(INDIRECT(calc!S$7),$D3,INDIRECT(calc!S$10)),0)+IFERROR(SUMIF(INDIRECT(calc!S$8),$D3,INDIRECT(calc!S$11)),0),"")</f>
        <v>0</v>
      </c>
      <c r="S3" s="162">
        <f ca="1">IFERROR(IFERROR(SUMIF(INDIRECT(calc!T$6),$D3,INDIRECT(calc!T$9)),0)+IFERROR(SUMIF(INDIRECT(calc!T$7),$D3,INDIRECT(calc!T$10)),0)+IFERROR(SUMIF(INDIRECT(calc!T$8),$D3,INDIRECT(calc!T$11)),0),"")</f>
        <v>0</v>
      </c>
      <c r="T3" s="162">
        <f ca="1">IFERROR(IFERROR(SUMIF(INDIRECT(calc!U$6),$D3,INDIRECT(calc!U$9)),0)+IFERROR(SUMIF(INDIRECT(calc!U$7),$D3,INDIRECT(calc!U$10)),0)+IFERROR(SUMIF(INDIRECT(calc!U$8),$D3,INDIRECT(calc!U$11)),0),"")</f>
        <v>0</v>
      </c>
      <c r="U3" s="162">
        <f ca="1">IFERROR(IFERROR(SUMIF(INDIRECT(calc!V$6),$D3,INDIRECT(calc!V$9)),0)+IFERROR(SUMIF(INDIRECT(calc!V$7),$D3,INDIRECT(calc!V$10)),0)+IFERROR(SUMIF(INDIRECT(calc!V$8),$D3,INDIRECT(calc!V$11)),0),"")</f>
        <v>0</v>
      </c>
      <c r="V3" s="162">
        <f ca="1">IFERROR(IFERROR(SUMIF(INDIRECT(calc!W$6),$D3,INDIRECT(calc!W$9)),0)+IFERROR(SUMIF(INDIRECT(calc!W$7),$D3,INDIRECT(calc!W$10)),0)+IFERROR(SUMIF(INDIRECT(calc!W$8),$D3,INDIRECT(calc!W$11)),0),"")</f>
        <v>0</v>
      </c>
      <c r="W3" s="162">
        <f ca="1">IFERROR(IFERROR(SUMIF(INDIRECT(calc!X$6),$D3,INDIRECT(calc!X$9)),0)+IFERROR(SUMIF(INDIRECT(calc!X$7),$D3,INDIRECT(calc!X$10)),0)+IFERROR(SUMIF(INDIRECT(calc!X$8),$D3,INDIRECT(calc!X$11)),0),"")</f>
        <v>0</v>
      </c>
      <c r="Y3" s="151"/>
    </row>
    <row r="4" spans="1:25">
      <c r="A4" s="138">
        <v>3</v>
      </c>
      <c r="B4" s="140" t="s">
        <v>244</v>
      </c>
      <c r="C4" s="163" t="str">
        <f t="shared" ca="1" si="0"/>
        <v>besoin</v>
      </c>
      <c r="D4" s="136" t="str">
        <f>LEFT(Stocks!D4,9)</f>
        <v>7410815TA</v>
      </c>
      <c r="E4" s="136" t="str">
        <f ca="1">IF(calc!F4="","",IF(OFFSET(INDIRECT(calc!F4),,-1)&lt;&gt;"",OFFSET(INDIRECT(calc!F4),,-1),IF(OFFSET(INDIRECT(calc!F4),,-2)&lt;&gt;"",OFFSET(INDIRECT(calc!F4),,-2),IF(OFFSET(INDIRECT(calc!F4),,-3)&lt;&gt;"",OFFSET(INDIRECT(calc!F4),,-3),IF(OFFSET(INDIRECT(calc!F4),,-4)&lt;&gt;"",OFFSET(INDIRECT(calc!F4),,-4),IF(OFFSET(INDIRECT(calc!F4),,-5)&lt;&gt;"",OFFSET(INDIRECT(calc!F4),,-5),IF(OFFSET(INDIRECT(calc!F4),,-6),OFFSET(INDIRECT(calc!F4),,-6))))))))</f>
        <v>FILL LIMIT VENT VALVE</v>
      </c>
      <c r="F4" s="159">
        <f>Stocks!B4</f>
        <v>0</v>
      </c>
      <c r="G4" s="159">
        <f t="shared" ca="1" si="1"/>
        <v>2</v>
      </c>
      <c r="H4" s="165">
        <f t="shared" ca="1" si="2"/>
        <v>2</v>
      </c>
      <c r="I4" s="162">
        <f ca="1">IFERROR(IFERROR(SUMIF(INDIRECT(calc!J$6),$D4,INDIRECT(calc!J$9)),0)+IFERROR(SUMIF(INDIRECT(calc!J$7),$D4,INDIRECT(calc!J$10)),0)+IFERROR(SUMIF(INDIRECT(calc!J$8),$D4,INDIRECT(calc!J$11)),0),"")</f>
        <v>0</v>
      </c>
      <c r="J4" s="162">
        <f ca="1">IFERROR(IFERROR(SUMIF(INDIRECT(calc!K$6),$D4,INDIRECT(calc!K$9)),0)+IFERROR(SUMIF(INDIRECT(calc!K$7),$D4,INDIRECT(calc!K$10)),0)+IFERROR(SUMIF(INDIRECT(calc!K$8),$D4,INDIRECT(calc!K$11)),0),"")</f>
        <v>2</v>
      </c>
      <c r="K4" s="162">
        <f ca="1">IFERROR(SUMIF(INDIRECT(calc!L$6),$D4,INDIRECT(calc!L$9)),0)+IFERROR(SUMIF(INDIRECT(calc!L$7),$D4,INDIRECT(calc!L$10)),0)+IFERROR(SUMIF(INDIRECT(calc!L$8),$D4,INDIRECT(calc!L$11)),0)</f>
        <v>0</v>
      </c>
      <c r="L4" s="162">
        <f ca="1">IFERROR(IFERROR(SUMIF(INDIRECT(calc!M$6),$D4,INDIRECT(calc!M$9)),0)+IFERROR(SUMIF(INDIRECT(calc!M$7),$D4,INDIRECT(calc!M$10)),0)+IFERROR(SUMIF(INDIRECT(calc!M$8),$D4,INDIRECT(calc!M$11)),0),"")</f>
        <v>0</v>
      </c>
      <c r="M4" s="162">
        <f ca="1">IFERROR(IFERROR(SUMIF(INDIRECT(calc!N$6),$D4,INDIRECT(calc!N$9)),0)+IFERROR(SUMIF(INDIRECT(calc!N$7),$D4,INDIRECT(calc!N$10)),0)+IFERROR(SUMIF(INDIRECT(calc!N$8),$D4,INDIRECT(calc!N$11)),0),"")</f>
        <v>0</v>
      </c>
      <c r="N4" s="162">
        <f ca="1">IFERROR(IFERROR(SUMIF(INDIRECT(calc!O$6),$D4,INDIRECT(calc!O$9)),0)+IFERROR(SUMIF(INDIRECT(calc!O$7),$D4,INDIRECT(calc!O$10)),0)+IFERROR(SUMIF(INDIRECT(calc!O$8),$D4,INDIRECT(calc!O$11)),0),"")</f>
        <v>0</v>
      </c>
      <c r="O4" s="162">
        <f ca="1">IFERROR(IFERROR(SUMIF(INDIRECT(calc!P$6),$D4,INDIRECT(calc!P$9)),0)+IFERROR(SUMIF(INDIRECT(calc!P$7),$D4,INDIRECT(calc!P$10)),0)+IFERROR(SUMIF(INDIRECT(calc!P$8),$D4,INDIRECT(calc!P$11)),0),"")</f>
        <v>0</v>
      </c>
      <c r="P4" s="162">
        <f ca="1">IFERROR(IFERROR(SUMIF(INDIRECT(calc!Q$6),$D4,INDIRECT(calc!Q$9)),0)+IFERROR(SUMIF(INDIRECT(calc!Q$7),$D4,INDIRECT(calc!Q$10)),0)+IFERROR(SUMIF(INDIRECT(calc!Q$8),$D4,INDIRECT(calc!Q$11)),0),"")</f>
        <v>0</v>
      </c>
      <c r="Q4" s="162">
        <f ca="1">IFERROR(IFERROR(SUMIF(INDIRECT(calc!R$6),$D4,INDIRECT(calc!R$9)),0)+IFERROR(SUMIF(INDIRECT(calc!R$7),$D4,INDIRECT(calc!R$10)),0)+IFERROR(SUMIF(INDIRECT(calc!R$8),$D4,INDIRECT(calc!R$11)),0),"")</f>
        <v>0</v>
      </c>
      <c r="R4" s="162">
        <f ca="1">IFERROR(IFERROR(SUMIF(INDIRECT(calc!S$6),$D4,INDIRECT(calc!S$9)),0)+IFERROR(SUMIF(INDIRECT(calc!S$7),$D4,INDIRECT(calc!S$10)),0)+IFERROR(SUMIF(INDIRECT(calc!S$8),$D4,INDIRECT(calc!S$11)),0),"")</f>
        <v>0</v>
      </c>
      <c r="S4" s="162">
        <f ca="1">IFERROR(IFERROR(SUMIF(INDIRECT(calc!T$6),$D4,INDIRECT(calc!T$9)),0)+IFERROR(SUMIF(INDIRECT(calc!T$7),$D4,INDIRECT(calc!T$10)),0)+IFERROR(SUMIF(INDIRECT(calc!T$8),$D4,INDIRECT(calc!T$11)),0),"")</f>
        <v>0</v>
      </c>
      <c r="T4" s="162">
        <f ca="1">IFERROR(IFERROR(SUMIF(INDIRECT(calc!U$6),$D4,INDIRECT(calc!U$9)),0)+IFERROR(SUMIF(INDIRECT(calc!U$7),$D4,INDIRECT(calc!U$10)),0)+IFERROR(SUMIF(INDIRECT(calc!U$8),$D4,INDIRECT(calc!U$11)),0),"")</f>
        <v>0</v>
      </c>
      <c r="U4" s="162">
        <f ca="1">IFERROR(IFERROR(SUMIF(INDIRECT(calc!V$6),$D4,INDIRECT(calc!V$9)),0)+IFERROR(SUMIF(INDIRECT(calc!V$7),$D4,INDIRECT(calc!V$10)),0)+IFERROR(SUMIF(INDIRECT(calc!V$8),$D4,INDIRECT(calc!V$11)),0),"")</f>
        <v>0</v>
      </c>
      <c r="V4" s="162">
        <f ca="1">IFERROR(IFERROR(SUMIF(INDIRECT(calc!W$6),$D4,INDIRECT(calc!W$9)),0)+IFERROR(SUMIF(INDIRECT(calc!W$7),$D4,INDIRECT(calc!W$10)),0)+IFERROR(SUMIF(INDIRECT(calc!W$8),$D4,INDIRECT(calc!W$11)),0),"")</f>
        <v>0</v>
      </c>
      <c r="W4" s="162">
        <f ca="1">IFERROR(IFERROR(SUMIF(INDIRECT(calc!X$6),$D4,INDIRECT(calc!X$9)),0)+IFERROR(SUMIF(INDIRECT(calc!X$7),$D4,INDIRECT(calc!X$10)),0)+IFERROR(SUMIF(INDIRECT(calc!X$8),$D4,INDIRECT(calc!X$11)),0),"")</f>
        <v>0</v>
      </c>
      <c r="Y4" s="151"/>
    </row>
    <row r="5" spans="1:25">
      <c r="A5" s="138">
        <v>4</v>
      </c>
      <c r="B5" s="140"/>
      <c r="C5" s="163" t="str">
        <f t="shared" ca="1" si="0"/>
        <v>besoin</v>
      </c>
      <c r="D5" s="136" t="str">
        <f>LEFT(Stocks!D5,9)</f>
        <v>7410816TA</v>
      </c>
      <c r="E5" s="136" t="str">
        <f ca="1">IF(calc!F5="","",IF(OFFSET(INDIRECT(calc!F5),,-1)&lt;&gt;"",OFFSET(INDIRECT(calc!F5),,-1),IF(OFFSET(INDIRECT(calc!F5),,-2)&lt;&gt;"",OFFSET(INDIRECT(calc!F5),,-2),IF(OFFSET(INDIRECT(calc!F5),,-3)&lt;&gt;"",OFFSET(INDIRECT(calc!F5),,-3),IF(OFFSET(INDIRECT(calc!F5),,-4)&lt;&gt;"",OFFSET(INDIRECT(calc!F5),,-4),IF(OFFSET(INDIRECT(calc!F5),,-5)&lt;&gt;"",OFFSET(INDIRECT(calc!F5),,-5),IF(OFFSET(INDIRECT(calc!F5),,-6),OFFSET(INDIRECT(calc!F5),,-6))))))))</f>
        <v>ROLL OVER VALVE</v>
      </c>
      <c r="F5" s="159">
        <f>Stocks!B5</f>
        <v>0</v>
      </c>
      <c r="G5" s="159">
        <f t="shared" ca="1" si="1"/>
        <v>6</v>
      </c>
      <c r="H5" s="165">
        <f t="shared" ca="1" si="2"/>
        <v>6</v>
      </c>
      <c r="I5" s="162">
        <f ca="1">IFERROR(IFERROR(SUMIF(INDIRECT(calc!J$6),$D5,INDIRECT(calc!J$9)),0)+IFERROR(SUMIF(INDIRECT(calc!J$7),$D5,INDIRECT(calc!J$10)),0)+IFERROR(SUMIF(INDIRECT(calc!J$8),$D5,INDIRECT(calc!J$11)),0),"")</f>
        <v>0</v>
      </c>
      <c r="J5" s="162">
        <f ca="1">IFERROR(IFERROR(SUMIF(INDIRECT(calc!K$6),$D5,INDIRECT(calc!K$9)),0)+IFERROR(SUMIF(INDIRECT(calc!K$7),$D5,INDIRECT(calc!K$10)),0)+IFERROR(SUMIF(INDIRECT(calc!K$8),$D5,INDIRECT(calc!K$11)),0),"")</f>
        <v>6</v>
      </c>
      <c r="K5" s="162">
        <f ca="1">IFERROR(SUMIF(INDIRECT(calc!L$6),$D5,INDIRECT(calc!L$9)),0)+IFERROR(SUMIF(INDIRECT(calc!L$7),$D5,INDIRECT(calc!L$10)),0)+IFERROR(SUMIF(INDIRECT(calc!L$8),$D5,INDIRECT(calc!L$11)),0)</f>
        <v>0</v>
      </c>
      <c r="L5" s="162">
        <f ca="1">IFERROR(IFERROR(SUMIF(INDIRECT(calc!M$6),$D5,INDIRECT(calc!M$9)),0)+IFERROR(SUMIF(INDIRECT(calc!M$7),$D5,INDIRECT(calc!M$10)),0)+IFERROR(SUMIF(INDIRECT(calc!M$8),$D5,INDIRECT(calc!M$11)),0),"")</f>
        <v>0</v>
      </c>
      <c r="M5" s="162">
        <f ca="1">IFERROR(IFERROR(SUMIF(INDIRECT(calc!N$6),$D5,INDIRECT(calc!N$9)),0)+IFERROR(SUMIF(INDIRECT(calc!N$7),$D5,INDIRECT(calc!N$10)),0)+IFERROR(SUMIF(INDIRECT(calc!N$8),$D5,INDIRECT(calc!N$11)),0),"")</f>
        <v>0</v>
      </c>
      <c r="N5" s="162">
        <f ca="1">IFERROR(IFERROR(SUMIF(INDIRECT(calc!O$6),$D5,INDIRECT(calc!O$9)),0)+IFERROR(SUMIF(INDIRECT(calc!O$7),$D5,INDIRECT(calc!O$10)),0)+IFERROR(SUMIF(INDIRECT(calc!O$8),$D5,INDIRECT(calc!O$11)),0),"")</f>
        <v>0</v>
      </c>
      <c r="O5" s="162">
        <f ca="1">IFERROR(IFERROR(SUMIF(INDIRECT(calc!P$6),$D5,INDIRECT(calc!P$9)),0)+IFERROR(SUMIF(INDIRECT(calc!P$7),$D5,INDIRECT(calc!P$10)),0)+IFERROR(SUMIF(INDIRECT(calc!P$8),$D5,INDIRECT(calc!P$11)),0),"")</f>
        <v>0</v>
      </c>
      <c r="P5" s="162">
        <f ca="1">IFERROR(IFERROR(SUMIF(INDIRECT(calc!Q$6),$D5,INDIRECT(calc!Q$9)),0)+IFERROR(SUMIF(INDIRECT(calc!Q$7),$D5,INDIRECT(calc!Q$10)),0)+IFERROR(SUMIF(INDIRECT(calc!Q$8),$D5,INDIRECT(calc!Q$11)),0),"")</f>
        <v>0</v>
      </c>
      <c r="Q5" s="162">
        <f ca="1">IFERROR(IFERROR(SUMIF(INDIRECT(calc!R$6),$D5,INDIRECT(calc!R$9)),0)+IFERROR(SUMIF(INDIRECT(calc!R$7),$D5,INDIRECT(calc!R$10)),0)+IFERROR(SUMIF(INDIRECT(calc!R$8),$D5,INDIRECT(calc!R$11)),0),"")</f>
        <v>0</v>
      </c>
      <c r="R5" s="162">
        <f ca="1">IFERROR(IFERROR(SUMIF(INDIRECT(calc!S$6),$D5,INDIRECT(calc!S$9)),0)+IFERROR(SUMIF(INDIRECT(calc!S$7),$D5,INDIRECT(calc!S$10)),0)+IFERROR(SUMIF(INDIRECT(calc!S$8),$D5,INDIRECT(calc!S$11)),0),"")</f>
        <v>0</v>
      </c>
      <c r="S5" s="162">
        <f ca="1">IFERROR(IFERROR(SUMIF(INDIRECT(calc!T$6),$D5,INDIRECT(calc!T$9)),0)+IFERROR(SUMIF(INDIRECT(calc!T$7),$D5,INDIRECT(calc!T$10)),0)+IFERROR(SUMIF(INDIRECT(calc!T$8),$D5,INDIRECT(calc!T$11)),0),"")</f>
        <v>0</v>
      </c>
      <c r="T5" s="162">
        <f ca="1">IFERROR(IFERROR(SUMIF(INDIRECT(calc!U$6),$D5,INDIRECT(calc!U$9)),0)+IFERROR(SUMIF(INDIRECT(calc!U$7),$D5,INDIRECT(calc!U$10)),0)+IFERROR(SUMIF(INDIRECT(calc!U$8),$D5,INDIRECT(calc!U$11)),0),"")</f>
        <v>0</v>
      </c>
      <c r="U5" s="162">
        <f ca="1">IFERROR(IFERROR(SUMIF(INDIRECT(calc!V$6),$D5,INDIRECT(calc!V$9)),0)+IFERROR(SUMIF(INDIRECT(calc!V$7),$D5,INDIRECT(calc!V$10)),0)+IFERROR(SUMIF(INDIRECT(calc!V$8),$D5,INDIRECT(calc!V$11)),0),"")</f>
        <v>0</v>
      </c>
      <c r="V5" s="162">
        <f ca="1">IFERROR(IFERROR(SUMIF(INDIRECT(calc!W$6),$D5,INDIRECT(calc!W$9)),0)+IFERROR(SUMIF(INDIRECT(calc!W$7),$D5,INDIRECT(calc!W$10)),0)+IFERROR(SUMIF(INDIRECT(calc!W$8),$D5,INDIRECT(calc!W$11)),0),"")</f>
        <v>0</v>
      </c>
      <c r="W5" s="162">
        <f ca="1">IFERROR(IFERROR(SUMIF(INDIRECT(calc!X$6),$D5,INDIRECT(calc!X$9)),0)+IFERROR(SUMIF(INDIRECT(calc!X$7),$D5,INDIRECT(calc!X$10)),0)+IFERROR(SUMIF(INDIRECT(calc!X$8),$D5,INDIRECT(calc!X$11)),0),"")</f>
        <v>0</v>
      </c>
      <c r="Y5" s="151"/>
    </row>
    <row r="6" spans="1:25">
      <c r="A6" s="138">
        <v>5</v>
      </c>
      <c r="B6" s="140"/>
      <c r="C6" s="163" t="str">
        <f t="shared" ca="1" si="0"/>
        <v/>
      </c>
      <c r="D6" s="136" t="str">
        <f>LEFT(Stocks!D6,9)</f>
        <v>7432724UA</v>
      </c>
      <c r="E6" s="136" t="str">
        <f ca="1">IF(calc!F6="","",IF(OFFSET(INDIRECT(calc!F6),,-1)&lt;&gt;"",OFFSET(INDIRECT(calc!F6),,-1),IF(OFFSET(INDIRECT(calc!F6),,-2)&lt;&gt;"",OFFSET(INDIRECT(calc!F6),,-2),IF(OFFSET(INDIRECT(calc!F6),,-3)&lt;&gt;"",OFFSET(INDIRECT(calc!F6),,-3),IF(OFFSET(INDIRECT(calc!F6),,-4)&lt;&gt;"",OFFSET(INDIRECT(calc!F6),,-4),IF(OFFSET(INDIRECT(calc!F6),,-5)&lt;&gt;"",OFFSET(INDIRECT(calc!F6),,-5),IF(OFFSET(INDIRECT(calc!F6),,-6),OFFSET(INDIRECT(calc!F6),,-6))))))))</f>
        <v/>
      </c>
      <c r="F6" s="159">
        <f>Stocks!B6</f>
        <v>7</v>
      </c>
      <c r="G6" s="159">
        <f t="shared" ca="1" si="1"/>
        <v>0</v>
      </c>
      <c r="H6" s="165">
        <f t="shared" ca="1" si="2"/>
        <v>0</v>
      </c>
      <c r="I6" s="162">
        <f ca="1">IFERROR(IFERROR(SUMIF(INDIRECT(calc!J$6),$D6,INDIRECT(calc!J$9)),0)+IFERROR(SUMIF(INDIRECT(calc!J$7),$D6,INDIRECT(calc!J$10)),0)+IFERROR(SUMIF(INDIRECT(calc!J$8),$D6,INDIRECT(calc!J$11)),0),"")</f>
        <v>0</v>
      </c>
      <c r="J6" s="162">
        <f ca="1">IFERROR(IFERROR(SUMIF(INDIRECT(calc!K$6),$D6,INDIRECT(calc!K$9)),0)+IFERROR(SUMIF(INDIRECT(calc!K$7),$D6,INDIRECT(calc!K$10)),0)+IFERROR(SUMIF(INDIRECT(calc!K$8),$D6,INDIRECT(calc!K$11)),0),"")</f>
        <v>0</v>
      </c>
      <c r="K6" s="162">
        <f ca="1">IFERROR(SUMIF(INDIRECT(calc!L$6),$D6,INDIRECT(calc!L$9)),0)+IFERROR(SUMIF(INDIRECT(calc!L$7),$D6,INDIRECT(calc!L$10)),0)+IFERROR(SUMIF(INDIRECT(calc!L$8),$D6,INDIRECT(calc!L$11)),0)</f>
        <v>0</v>
      </c>
      <c r="L6" s="162">
        <f ca="1">IFERROR(IFERROR(SUMIF(INDIRECT(calc!M$6),$D6,INDIRECT(calc!M$9)),0)+IFERROR(SUMIF(INDIRECT(calc!M$7),$D6,INDIRECT(calc!M$10)),0)+IFERROR(SUMIF(INDIRECT(calc!M$8),$D6,INDIRECT(calc!M$11)),0),"")</f>
        <v>0</v>
      </c>
      <c r="M6" s="162">
        <f ca="1">IFERROR(IFERROR(SUMIF(INDIRECT(calc!N$6),$D6,INDIRECT(calc!N$9)),0)+IFERROR(SUMIF(INDIRECT(calc!N$7),$D6,INDIRECT(calc!N$10)),0)+IFERROR(SUMIF(INDIRECT(calc!N$8),$D6,INDIRECT(calc!N$11)),0),"")</f>
        <v>0</v>
      </c>
      <c r="N6" s="162">
        <f ca="1">IFERROR(IFERROR(SUMIF(INDIRECT(calc!O$6),$D6,INDIRECT(calc!O$9)),0)+IFERROR(SUMIF(INDIRECT(calc!O$7),$D6,INDIRECT(calc!O$10)),0)+IFERROR(SUMIF(INDIRECT(calc!O$8),$D6,INDIRECT(calc!O$11)),0),"")</f>
        <v>0</v>
      </c>
      <c r="O6" s="162">
        <f ca="1">IFERROR(IFERROR(SUMIF(INDIRECT(calc!P$6),$D6,INDIRECT(calc!P$9)),0)+IFERROR(SUMIF(INDIRECT(calc!P$7),$D6,INDIRECT(calc!P$10)),0)+IFERROR(SUMIF(INDIRECT(calc!P$8),$D6,INDIRECT(calc!P$11)),0),"")</f>
        <v>0</v>
      </c>
      <c r="P6" s="162">
        <f ca="1">IFERROR(IFERROR(SUMIF(INDIRECT(calc!Q$6),$D6,INDIRECT(calc!Q$9)),0)+IFERROR(SUMIF(INDIRECT(calc!Q$7),$D6,INDIRECT(calc!Q$10)),0)+IFERROR(SUMIF(INDIRECT(calc!Q$8),$D6,INDIRECT(calc!Q$11)),0),"")</f>
        <v>0</v>
      </c>
      <c r="Q6" s="162">
        <f ca="1">IFERROR(IFERROR(SUMIF(INDIRECT(calc!R$6),$D6,INDIRECT(calc!R$9)),0)+IFERROR(SUMIF(INDIRECT(calc!R$7),$D6,INDIRECT(calc!R$10)),0)+IFERROR(SUMIF(INDIRECT(calc!R$8),$D6,INDIRECT(calc!R$11)),0),"")</f>
        <v>0</v>
      </c>
      <c r="R6" s="162">
        <f ca="1">IFERROR(IFERROR(SUMIF(INDIRECT(calc!S$6),$D6,INDIRECT(calc!S$9)),0)+IFERROR(SUMIF(INDIRECT(calc!S$7),$D6,INDIRECT(calc!S$10)),0)+IFERROR(SUMIF(INDIRECT(calc!S$8),$D6,INDIRECT(calc!S$11)),0),"")</f>
        <v>0</v>
      </c>
      <c r="S6" s="162">
        <f ca="1">IFERROR(IFERROR(SUMIF(INDIRECT(calc!T$6),$D6,INDIRECT(calc!T$9)),0)+IFERROR(SUMIF(INDIRECT(calc!T$7),$D6,INDIRECT(calc!T$10)),0)+IFERROR(SUMIF(INDIRECT(calc!T$8),$D6,INDIRECT(calc!T$11)),0),"")</f>
        <v>0</v>
      </c>
      <c r="T6" s="162">
        <f ca="1">IFERROR(IFERROR(SUMIF(INDIRECT(calc!U$6),$D6,INDIRECT(calc!U$9)),0)+IFERROR(SUMIF(INDIRECT(calc!U$7),$D6,INDIRECT(calc!U$10)),0)+IFERROR(SUMIF(INDIRECT(calc!U$8),$D6,INDIRECT(calc!U$11)),0),"")</f>
        <v>0</v>
      </c>
      <c r="U6" s="162">
        <f ca="1">IFERROR(IFERROR(SUMIF(INDIRECT(calc!V$6),$D6,INDIRECT(calc!V$9)),0)+IFERROR(SUMIF(INDIRECT(calc!V$7),$D6,INDIRECT(calc!V$10)),0)+IFERROR(SUMIF(INDIRECT(calc!V$8),$D6,INDIRECT(calc!V$11)),0),"")</f>
        <v>0</v>
      </c>
      <c r="V6" s="162">
        <f ca="1">IFERROR(IFERROR(SUMIF(INDIRECT(calc!W$6),$D6,INDIRECT(calc!W$9)),0)+IFERROR(SUMIF(INDIRECT(calc!W$7),$D6,INDIRECT(calc!W$10)),0)+IFERROR(SUMIF(INDIRECT(calc!W$8),$D6,INDIRECT(calc!W$11)),0),"")</f>
        <v>0</v>
      </c>
      <c r="W6" s="162">
        <f ca="1">IFERROR(IFERROR(SUMIF(INDIRECT(calc!X$6),$D6,INDIRECT(calc!X$9)),0)+IFERROR(SUMIF(INDIRECT(calc!X$7),$D6,INDIRECT(calc!X$10)),0)+IFERROR(SUMIF(INDIRECT(calc!X$8),$D6,INDIRECT(calc!X$11)),0),"")</f>
        <v>0</v>
      </c>
      <c r="Y6" s="151"/>
    </row>
    <row r="7" spans="1:25">
      <c r="A7" s="138">
        <v>6</v>
      </c>
      <c r="B7" s="140"/>
      <c r="C7" s="163" t="str">
        <f t="shared" ca="1" si="0"/>
        <v/>
      </c>
      <c r="D7" s="136" t="str">
        <f>LEFT(Stocks!D7,9)</f>
        <v>7432803AA</v>
      </c>
      <c r="E7" s="136" t="str">
        <f ca="1">IF(calc!F7="","",IF(OFFSET(INDIRECT(calc!F7),,-1)&lt;&gt;"",OFFSET(INDIRECT(calc!F7),,-1),IF(OFFSET(INDIRECT(calc!F7),,-2)&lt;&gt;"",OFFSET(INDIRECT(calc!F7),,-2),IF(OFFSET(INDIRECT(calc!F7),,-3)&lt;&gt;"",OFFSET(INDIRECT(calc!F7),,-3),IF(OFFSET(INDIRECT(calc!F7),,-4)&lt;&gt;"",OFFSET(INDIRECT(calc!F7),,-4),IF(OFFSET(INDIRECT(calc!F7),,-5)&lt;&gt;"",OFFSET(INDIRECT(calc!F7),,-5),IF(OFFSET(INDIRECT(calc!F7),,-6),OFFSET(INDIRECT(calc!F7),,-6))))))))</f>
        <v/>
      </c>
      <c r="F7" s="159">
        <f>Stocks!B7</f>
        <v>10</v>
      </c>
      <c r="G7" s="159">
        <f t="shared" ca="1" si="1"/>
        <v>0</v>
      </c>
      <c r="H7" s="165">
        <f t="shared" ca="1" si="2"/>
        <v>0</v>
      </c>
      <c r="I7" s="162">
        <f ca="1">IFERROR(IFERROR(SUMIF(INDIRECT(calc!J$6),$D7,INDIRECT(calc!J$9)),0)+IFERROR(SUMIF(INDIRECT(calc!J$7),$D7,INDIRECT(calc!J$10)),0)+IFERROR(SUMIF(INDIRECT(calc!J$8),$D7,INDIRECT(calc!J$11)),0),"")</f>
        <v>0</v>
      </c>
      <c r="J7" s="162">
        <f ca="1">IFERROR(IFERROR(SUMIF(INDIRECT(calc!K$6),$D7,INDIRECT(calc!K$9)),0)+IFERROR(SUMIF(INDIRECT(calc!K$7),$D7,INDIRECT(calc!K$10)),0)+IFERROR(SUMIF(INDIRECT(calc!K$8),$D7,INDIRECT(calc!K$11)),0),"")</f>
        <v>0</v>
      </c>
      <c r="K7" s="162">
        <f ca="1">IFERROR(SUMIF(INDIRECT(calc!L$6),$D7,INDIRECT(calc!L$9)),0)+IFERROR(SUMIF(INDIRECT(calc!L$7),$D7,INDIRECT(calc!L$10)),0)+IFERROR(SUMIF(INDIRECT(calc!L$8),$D7,INDIRECT(calc!L$11)),0)</f>
        <v>0</v>
      </c>
      <c r="L7" s="162">
        <f ca="1">IFERROR(IFERROR(SUMIF(INDIRECT(calc!M$6),$D7,INDIRECT(calc!M$9)),0)+IFERROR(SUMIF(INDIRECT(calc!M$7),$D7,INDIRECT(calc!M$10)),0)+IFERROR(SUMIF(INDIRECT(calc!M$8),$D7,INDIRECT(calc!M$11)),0),"")</f>
        <v>0</v>
      </c>
      <c r="M7" s="162">
        <f ca="1">IFERROR(IFERROR(SUMIF(INDIRECT(calc!N$6),$D7,INDIRECT(calc!N$9)),0)+IFERROR(SUMIF(INDIRECT(calc!N$7),$D7,INDIRECT(calc!N$10)),0)+IFERROR(SUMIF(INDIRECT(calc!N$8),$D7,INDIRECT(calc!N$11)),0),"")</f>
        <v>0</v>
      </c>
      <c r="N7" s="162">
        <f ca="1">IFERROR(IFERROR(SUMIF(INDIRECT(calc!O$6),$D7,INDIRECT(calc!O$9)),0)+IFERROR(SUMIF(INDIRECT(calc!O$7),$D7,INDIRECT(calc!O$10)),0)+IFERROR(SUMIF(INDIRECT(calc!O$8),$D7,INDIRECT(calc!O$11)),0),"")</f>
        <v>0</v>
      </c>
      <c r="O7" s="162">
        <f ca="1">IFERROR(IFERROR(SUMIF(INDIRECT(calc!P$6),$D7,INDIRECT(calc!P$9)),0)+IFERROR(SUMIF(INDIRECT(calc!P$7),$D7,INDIRECT(calc!P$10)),0)+IFERROR(SUMIF(INDIRECT(calc!P$8),$D7,INDIRECT(calc!P$11)),0),"")</f>
        <v>0</v>
      </c>
      <c r="P7" s="162">
        <f ca="1">IFERROR(IFERROR(SUMIF(INDIRECT(calc!Q$6),$D7,INDIRECT(calc!Q$9)),0)+IFERROR(SUMIF(INDIRECT(calc!Q$7),$D7,INDIRECT(calc!Q$10)),0)+IFERROR(SUMIF(INDIRECT(calc!Q$8),$D7,INDIRECT(calc!Q$11)),0),"")</f>
        <v>0</v>
      </c>
      <c r="Q7" s="162">
        <f ca="1">IFERROR(IFERROR(SUMIF(INDIRECT(calc!R$6),$D7,INDIRECT(calc!R$9)),0)+IFERROR(SUMIF(INDIRECT(calc!R$7),$D7,INDIRECT(calc!R$10)),0)+IFERROR(SUMIF(INDIRECT(calc!R$8),$D7,INDIRECT(calc!R$11)),0),"")</f>
        <v>0</v>
      </c>
      <c r="R7" s="162">
        <f ca="1">IFERROR(IFERROR(SUMIF(INDIRECT(calc!S$6),$D7,INDIRECT(calc!S$9)),0)+IFERROR(SUMIF(INDIRECT(calc!S$7),$D7,INDIRECT(calc!S$10)),0)+IFERROR(SUMIF(INDIRECT(calc!S$8),$D7,INDIRECT(calc!S$11)),0),"")</f>
        <v>0</v>
      </c>
      <c r="S7" s="162">
        <f ca="1">IFERROR(IFERROR(SUMIF(INDIRECT(calc!T$6),$D7,INDIRECT(calc!T$9)),0)+IFERROR(SUMIF(INDIRECT(calc!T$7),$D7,INDIRECT(calc!T$10)),0)+IFERROR(SUMIF(INDIRECT(calc!T$8),$D7,INDIRECT(calc!T$11)),0),"")</f>
        <v>0</v>
      </c>
      <c r="T7" s="162">
        <f ca="1">IFERROR(IFERROR(SUMIF(INDIRECT(calc!U$6),$D7,INDIRECT(calc!U$9)),0)+IFERROR(SUMIF(INDIRECT(calc!U$7),$D7,INDIRECT(calc!U$10)),0)+IFERROR(SUMIF(INDIRECT(calc!U$8),$D7,INDIRECT(calc!U$11)),0),"")</f>
        <v>0</v>
      </c>
      <c r="U7" s="162">
        <f ca="1">IFERROR(IFERROR(SUMIF(INDIRECT(calc!V$6),$D7,INDIRECT(calc!V$9)),0)+IFERROR(SUMIF(INDIRECT(calc!V$7),$D7,INDIRECT(calc!V$10)),0)+IFERROR(SUMIF(INDIRECT(calc!V$8),$D7,INDIRECT(calc!V$11)),0),"")</f>
        <v>0</v>
      </c>
      <c r="V7" s="162">
        <f ca="1">IFERROR(IFERROR(SUMIF(INDIRECT(calc!W$6),$D7,INDIRECT(calc!W$9)),0)+IFERROR(SUMIF(INDIRECT(calc!W$7),$D7,INDIRECT(calc!W$10)),0)+IFERROR(SUMIF(INDIRECT(calc!W$8),$D7,INDIRECT(calc!W$11)),0),"")</f>
        <v>0</v>
      </c>
      <c r="W7" s="162">
        <f ca="1">IFERROR(IFERROR(SUMIF(INDIRECT(calc!X$6),$D7,INDIRECT(calc!X$9)),0)+IFERROR(SUMIF(INDIRECT(calc!X$7),$D7,INDIRECT(calc!X$10)),0)+IFERROR(SUMIF(INDIRECT(calc!X$8),$D7,INDIRECT(calc!X$11)),0),"")</f>
        <v>0</v>
      </c>
      <c r="Y7" s="151"/>
    </row>
    <row r="8" spans="1:25">
      <c r="A8" s="138">
        <v>7</v>
      </c>
      <c r="B8" s="140"/>
      <c r="C8" s="163" t="str">
        <f t="shared" ca="1" si="0"/>
        <v/>
      </c>
      <c r="D8" s="136" t="str">
        <f>LEFT(Stocks!D8,9)</f>
        <v>7510358TA</v>
      </c>
      <c r="E8" s="136" t="str">
        <f ca="1">IF(calc!F8="","",IF(OFFSET(INDIRECT(calc!F8),,-1)&lt;&gt;"",OFFSET(INDIRECT(calc!F8),,-1),IF(OFFSET(INDIRECT(calc!F8),,-2)&lt;&gt;"",OFFSET(INDIRECT(calc!F8),,-2),IF(OFFSET(INDIRECT(calc!F8),,-3)&lt;&gt;"",OFFSET(INDIRECT(calc!F8),,-3),IF(OFFSET(INDIRECT(calc!F8),,-4)&lt;&gt;"",OFFSET(INDIRECT(calc!F8),,-4),IF(OFFSET(INDIRECT(calc!F8),,-5)&lt;&gt;"",OFFSET(INDIRECT(calc!F8),,-5),IF(OFFSET(INDIRECT(calc!F8),,-6),OFFSET(INDIRECT(calc!F8),,-6))))))))</f>
        <v>METALLIC HEATSHIELD</v>
      </c>
      <c r="F8" s="159">
        <f>Stocks!B8</f>
        <v>81</v>
      </c>
      <c r="G8" s="159">
        <f t="shared" ca="1" si="1"/>
        <v>2</v>
      </c>
      <c r="H8" s="165">
        <f t="shared" ca="1" si="2"/>
        <v>0</v>
      </c>
      <c r="I8" s="162">
        <f ca="1">IFERROR(IFERROR(SUMIF(INDIRECT(calc!J$6),$D8,INDIRECT(calc!J$9)),0)+IFERROR(SUMIF(INDIRECT(calc!J$7),$D8,INDIRECT(calc!J$10)),0)+IFERROR(SUMIF(INDIRECT(calc!J$8),$D8,INDIRECT(calc!J$11)),0),"")</f>
        <v>0</v>
      </c>
      <c r="J8" s="162">
        <f ca="1">IFERROR(IFERROR(SUMIF(INDIRECT(calc!K$6),$D8,INDIRECT(calc!K$9)),0)+IFERROR(SUMIF(INDIRECT(calc!K$7),$D8,INDIRECT(calc!K$10)),0)+IFERROR(SUMIF(INDIRECT(calc!K$8),$D8,INDIRECT(calc!K$11)),0),"")</f>
        <v>2</v>
      </c>
      <c r="K8" s="162">
        <f ca="1">IFERROR(SUMIF(INDIRECT(calc!L$6),$D8,INDIRECT(calc!L$9)),0)+IFERROR(SUMIF(INDIRECT(calc!L$7),$D8,INDIRECT(calc!L$10)),0)+IFERROR(SUMIF(INDIRECT(calc!L$8),$D8,INDIRECT(calc!L$11)),0)</f>
        <v>0</v>
      </c>
      <c r="L8" s="162">
        <f ca="1">IFERROR(IFERROR(SUMIF(INDIRECT(calc!M$6),$D8,INDIRECT(calc!M$9)),0)+IFERROR(SUMIF(INDIRECT(calc!M$7),$D8,INDIRECT(calc!M$10)),0)+IFERROR(SUMIF(INDIRECT(calc!M$8),$D8,INDIRECT(calc!M$11)),0),"")</f>
        <v>0</v>
      </c>
      <c r="M8" s="162">
        <f ca="1">IFERROR(IFERROR(SUMIF(INDIRECT(calc!N$6),$D8,INDIRECT(calc!N$9)),0)+IFERROR(SUMIF(INDIRECT(calc!N$7),$D8,INDIRECT(calc!N$10)),0)+IFERROR(SUMIF(INDIRECT(calc!N$8),$D8,INDIRECT(calc!N$11)),0),"")</f>
        <v>0</v>
      </c>
      <c r="N8" s="162">
        <f ca="1">IFERROR(IFERROR(SUMIF(INDIRECT(calc!O$6),$D8,INDIRECT(calc!O$9)),0)+IFERROR(SUMIF(INDIRECT(calc!O$7),$D8,INDIRECT(calc!O$10)),0)+IFERROR(SUMIF(INDIRECT(calc!O$8),$D8,INDIRECT(calc!O$11)),0),"")</f>
        <v>0</v>
      </c>
      <c r="O8" s="162">
        <f ca="1">IFERROR(IFERROR(SUMIF(INDIRECT(calc!P$6),$D8,INDIRECT(calc!P$9)),0)+IFERROR(SUMIF(INDIRECT(calc!P$7),$D8,INDIRECT(calc!P$10)),0)+IFERROR(SUMIF(INDIRECT(calc!P$8),$D8,INDIRECT(calc!P$11)),0),"")</f>
        <v>0</v>
      </c>
      <c r="P8" s="162">
        <f ca="1">IFERROR(IFERROR(SUMIF(INDIRECT(calc!Q$6),$D8,INDIRECT(calc!Q$9)),0)+IFERROR(SUMIF(INDIRECT(calc!Q$7),$D8,INDIRECT(calc!Q$10)),0)+IFERROR(SUMIF(INDIRECT(calc!Q$8),$D8,INDIRECT(calc!Q$11)),0),"")</f>
        <v>0</v>
      </c>
      <c r="Q8" s="162">
        <f ca="1">IFERROR(IFERROR(SUMIF(INDIRECT(calc!R$6),$D8,INDIRECT(calc!R$9)),0)+IFERROR(SUMIF(INDIRECT(calc!R$7),$D8,INDIRECT(calc!R$10)),0)+IFERROR(SUMIF(INDIRECT(calc!R$8),$D8,INDIRECT(calc!R$11)),0),"")</f>
        <v>0</v>
      </c>
      <c r="R8" s="162">
        <f ca="1">IFERROR(IFERROR(SUMIF(INDIRECT(calc!S$6),$D8,INDIRECT(calc!S$9)),0)+IFERROR(SUMIF(INDIRECT(calc!S$7),$D8,INDIRECT(calc!S$10)),0)+IFERROR(SUMIF(INDIRECT(calc!S$8),$D8,INDIRECT(calc!S$11)),0),"")</f>
        <v>0</v>
      </c>
      <c r="S8" s="162">
        <f ca="1">IFERROR(IFERROR(SUMIF(INDIRECT(calc!T$6),$D8,INDIRECT(calc!T$9)),0)+IFERROR(SUMIF(INDIRECT(calc!T$7),$D8,INDIRECT(calc!T$10)),0)+IFERROR(SUMIF(INDIRECT(calc!T$8),$D8,INDIRECT(calc!T$11)),0),"")</f>
        <v>0</v>
      </c>
      <c r="T8" s="162">
        <f ca="1">IFERROR(IFERROR(SUMIF(INDIRECT(calc!U$6),$D8,INDIRECT(calc!U$9)),0)+IFERROR(SUMIF(INDIRECT(calc!U$7),$D8,INDIRECT(calc!U$10)),0)+IFERROR(SUMIF(INDIRECT(calc!U$8),$D8,INDIRECT(calc!U$11)),0),"")</f>
        <v>0</v>
      </c>
      <c r="U8" s="162">
        <f ca="1">IFERROR(IFERROR(SUMIF(INDIRECT(calc!V$6),$D8,INDIRECT(calc!V$9)),0)+IFERROR(SUMIF(INDIRECT(calc!V$7),$D8,INDIRECT(calc!V$10)),0)+IFERROR(SUMIF(INDIRECT(calc!V$8),$D8,INDIRECT(calc!V$11)),0),"")</f>
        <v>0</v>
      </c>
      <c r="V8" s="162">
        <f ca="1">IFERROR(IFERROR(SUMIF(INDIRECT(calc!W$6),$D8,INDIRECT(calc!W$9)),0)+IFERROR(SUMIF(INDIRECT(calc!W$7),$D8,INDIRECT(calc!W$10)),0)+IFERROR(SUMIF(INDIRECT(calc!W$8),$D8,INDIRECT(calc!W$11)),0),"")</f>
        <v>0</v>
      </c>
      <c r="W8" s="162">
        <f ca="1">IFERROR(IFERROR(SUMIF(INDIRECT(calc!X$6),$D8,INDIRECT(calc!X$9)),0)+IFERROR(SUMIF(INDIRECT(calc!X$7),$D8,INDIRECT(calc!X$10)),0)+IFERROR(SUMIF(INDIRECT(calc!X$8),$D8,INDIRECT(calc!X$11)),0),"")</f>
        <v>0</v>
      </c>
      <c r="Y8" s="151"/>
    </row>
    <row r="9" spans="1:25">
      <c r="A9" s="138">
        <v>8</v>
      </c>
      <c r="B9" s="140"/>
      <c r="C9" s="163" t="str">
        <f t="shared" ca="1" si="0"/>
        <v/>
      </c>
      <c r="D9" s="136" t="str">
        <f>LEFT(Stocks!D9,9)</f>
        <v>7620529TA</v>
      </c>
      <c r="E9" s="136" t="str">
        <f ca="1">IF(calc!F9="","",IF(OFFSET(INDIRECT(calc!F9),,-1)&lt;&gt;"",OFFSET(INDIRECT(calc!F9),,-1),IF(OFFSET(INDIRECT(calc!F9),,-2)&lt;&gt;"",OFFSET(INDIRECT(calc!F9),,-2),IF(OFFSET(INDIRECT(calc!F9),,-3)&lt;&gt;"",OFFSET(INDIRECT(calc!F9),,-3),IF(OFFSET(INDIRECT(calc!F9),,-4)&lt;&gt;"",OFFSET(INDIRECT(calc!F9),,-4),IF(OFFSET(INDIRECT(calc!F9),,-5)&lt;&gt;"",OFFSET(INDIRECT(calc!F9),,-5),IF(OFFSET(INDIRECT(calc!F9),,-6),OFFSET(INDIRECT(calc!F9),,-6))))))))</f>
        <v>GROUND STRAP HEATSHIELD</v>
      </c>
      <c r="F9" s="159">
        <f>Stocks!B9</f>
        <v>94</v>
      </c>
      <c r="G9" s="159">
        <f t="shared" ca="1" si="1"/>
        <v>2</v>
      </c>
      <c r="H9" s="165">
        <f t="shared" ca="1" si="2"/>
        <v>0</v>
      </c>
      <c r="I9" s="162">
        <f ca="1">IFERROR(IFERROR(SUMIF(INDIRECT(calc!J$6),$D9,INDIRECT(calc!J$9)),0)+IFERROR(SUMIF(INDIRECT(calc!J$7),$D9,INDIRECT(calc!J$10)),0)+IFERROR(SUMIF(INDIRECT(calc!J$8),$D9,INDIRECT(calc!J$11)),0),"")</f>
        <v>0</v>
      </c>
      <c r="J9" s="162">
        <f ca="1">IFERROR(IFERROR(SUMIF(INDIRECT(calc!K$6),$D9,INDIRECT(calc!K$9)),0)+IFERROR(SUMIF(INDIRECT(calc!K$7),$D9,INDIRECT(calc!K$10)),0)+IFERROR(SUMIF(INDIRECT(calc!K$8),$D9,INDIRECT(calc!K$11)),0),"")</f>
        <v>2</v>
      </c>
      <c r="K9" s="162">
        <f ca="1">IFERROR(SUMIF(INDIRECT(calc!L$6),$D9,INDIRECT(calc!L$9)),0)+IFERROR(SUMIF(INDIRECT(calc!L$7),$D9,INDIRECT(calc!L$10)),0)+IFERROR(SUMIF(INDIRECT(calc!L$8),$D9,INDIRECT(calc!L$11)),0)</f>
        <v>0</v>
      </c>
      <c r="L9" s="162">
        <f ca="1">IFERROR(IFERROR(SUMIF(INDIRECT(calc!M$6),$D9,INDIRECT(calc!M$9)),0)+IFERROR(SUMIF(INDIRECT(calc!M$7),$D9,INDIRECT(calc!M$10)),0)+IFERROR(SUMIF(INDIRECT(calc!M$8),$D9,INDIRECT(calc!M$11)),0),"")</f>
        <v>0</v>
      </c>
      <c r="M9" s="162">
        <f ca="1">IFERROR(IFERROR(SUMIF(INDIRECT(calc!N$6),$D9,INDIRECT(calc!N$9)),0)+IFERROR(SUMIF(INDIRECT(calc!N$7),$D9,INDIRECT(calc!N$10)),0)+IFERROR(SUMIF(INDIRECT(calc!N$8),$D9,INDIRECT(calc!N$11)),0),"")</f>
        <v>0</v>
      </c>
      <c r="N9" s="162">
        <f ca="1">IFERROR(IFERROR(SUMIF(INDIRECT(calc!O$6),$D9,INDIRECT(calc!O$9)),0)+IFERROR(SUMIF(INDIRECT(calc!O$7),$D9,INDIRECT(calc!O$10)),0)+IFERROR(SUMIF(INDIRECT(calc!O$8),$D9,INDIRECT(calc!O$11)),0),"")</f>
        <v>0</v>
      </c>
      <c r="O9" s="162">
        <f ca="1">IFERROR(IFERROR(SUMIF(INDIRECT(calc!P$6),$D9,INDIRECT(calc!P$9)),0)+IFERROR(SUMIF(INDIRECT(calc!P$7),$D9,INDIRECT(calc!P$10)),0)+IFERROR(SUMIF(INDIRECT(calc!P$8),$D9,INDIRECT(calc!P$11)),0),"")</f>
        <v>0</v>
      </c>
      <c r="P9" s="162">
        <f ca="1">IFERROR(IFERROR(SUMIF(INDIRECT(calc!Q$6),$D9,INDIRECT(calc!Q$9)),0)+IFERROR(SUMIF(INDIRECT(calc!Q$7),$D9,INDIRECT(calc!Q$10)),0)+IFERROR(SUMIF(INDIRECT(calc!Q$8),$D9,INDIRECT(calc!Q$11)),0),"")</f>
        <v>0</v>
      </c>
      <c r="Q9" s="162">
        <f ca="1">IFERROR(IFERROR(SUMIF(INDIRECT(calc!R$6),$D9,INDIRECT(calc!R$9)),0)+IFERROR(SUMIF(INDIRECT(calc!R$7),$D9,INDIRECT(calc!R$10)),0)+IFERROR(SUMIF(INDIRECT(calc!R$8),$D9,INDIRECT(calc!R$11)),0),"")</f>
        <v>0</v>
      </c>
      <c r="R9" s="162">
        <f ca="1">IFERROR(IFERROR(SUMIF(INDIRECT(calc!S$6),$D9,INDIRECT(calc!S$9)),0)+IFERROR(SUMIF(INDIRECT(calc!S$7),$D9,INDIRECT(calc!S$10)),0)+IFERROR(SUMIF(INDIRECT(calc!S$8),$D9,INDIRECT(calc!S$11)),0),"")</f>
        <v>0</v>
      </c>
      <c r="S9" s="162">
        <f ca="1">IFERROR(IFERROR(SUMIF(INDIRECT(calc!T$6),$D9,INDIRECT(calc!T$9)),0)+IFERROR(SUMIF(INDIRECT(calc!T$7),$D9,INDIRECT(calc!T$10)),0)+IFERROR(SUMIF(INDIRECT(calc!T$8),$D9,INDIRECT(calc!T$11)),0),"")</f>
        <v>0</v>
      </c>
      <c r="T9" s="162">
        <f ca="1">IFERROR(IFERROR(SUMIF(INDIRECT(calc!U$6),$D9,INDIRECT(calc!U$9)),0)+IFERROR(SUMIF(INDIRECT(calc!U$7),$D9,INDIRECT(calc!U$10)),0)+IFERROR(SUMIF(INDIRECT(calc!U$8),$D9,INDIRECT(calc!U$11)),0),"")</f>
        <v>0</v>
      </c>
      <c r="U9" s="162">
        <f ca="1">IFERROR(IFERROR(SUMIF(INDIRECT(calc!V$6),$D9,INDIRECT(calc!V$9)),0)+IFERROR(SUMIF(INDIRECT(calc!V$7),$D9,INDIRECT(calc!V$10)),0)+IFERROR(SUMIF(INDIRECT(calc!V$8),$D9,INDIRECT(calc!V$11)),0),"")</f>
        <v>0</v>
      </c>
      <c r="V9" s="162">
        <f ca="1">IFERROR(IFERROR(SUMIF(INDIRECT(calc!W$6),$D9,INDIRECT(calc!W$9)),0)+IFERROR(SUMIF(INDIRECT(calc!W$7),$D9,INDIRECT(calc!W$10)),0)+IFERROR(SUMIF(INDIRECT(calc!W$8),$D9,INDIRECT(calc!W$11)),0),"")</f>
        <v>0</v>
      </c>
      <c r="W9" s="162">
        <f ca="1">IFERROR(IFERROR(SUMIF(INDIRECT(calc!X$6),$D9,INDIRECT(calc!X$9)),0)+IFERROR(SUMIF(INDIRECT(calc!X$7),$D9,INDIRECT(calc!X$10)),0)+IFERROR(SUMIF(INDIRECT(calc!X$8),$D9,INDIRECT(calc!X$11)),0),"")</f>
        <v>0</v>
      </c>
      <c r="Y9" s="151"/>
    </row>
    <row r="10" spans="1:25">
      <c r="A10" s="138">
        <v>9</v>
      </c>
      <c r="B10" s="140"/>
      <c r="C10" s="163" t="str">
        <f t="shared" ca="1" si="0"/>
        <v/>
      </c>
      <c r="D10" s="136" t="str">
        <f>LEFT(Stocks!D10,9)</f>
        <v>7720375TB</v>
      </c>
      <c r="E10" s="136" t="str">
        <f ca="1">IF(calc!F10="","",IF(OFFSET(INDIRECT(calc!F10),,-1)&lt;&gt;"",OFFSET(INDIRECT(calc!F10),,-1),IF(OFFSET(INDIRECT(calc!F10),,-2)&lt;&gt;"",OFFSET(INDIRECT(calc!F10),,-2),IF(OFFSET(INDIRECT(calc!F10),,-3)&lt;&gt;"",OFFSET(INDIRECT(calc!F10),,-3),IF(OFFSET(INDIRECT(calc!F10),,-4)&lt;&gt;"",OFFSET(INDIRECT(calc!F10),,-4),IF(OFFSET(INDIRECT(calc!F10),,-5)&lt;&gt;"",OFFSET(INDIRECT(calc!F10),,-5),IF(OFFSET(INDIRECT(calc!F10),,-6),OFFSET(INDIRECT(calc!F10),,-6))))))))</f>
        <v/>
      </c>
      <c r="F10" s="159">
        <f>Stocks!B10</f>
        <v>629</v>
      </c>
      <c r="G10" s="159">
        <f t="shared" ca="1" si="1"/>
        <v>0</v>
      </c>
      <c r="H10" s="165">
        <f t="shared" ca="1" si="2"/>
        <v>0</v>
      </c>
      <c r="I10" s="162">
        <f ca="1">IFERROR(IFERROR(SUMIF(INDIRECT(calc!J$6),$D10,INDIRECT(calc!J$9)),0)+IFERROR(SUMIF(INDIRECT(calc!J$7),$D10,INDIRECT(calc!J$10)),0)+IFERROR(SUMIF(INDIRECT(calc!J$8),$D10,INDIRECT(calc!J$11)),0),"")</f>
        <v>0</v>
      </c>
      <c r="J10" s="162">
        <f ca="1">IFERROR(IFERROR(SUMIF(INDIRECT(calc!K$6),$D10,INDIRECT(calc!K$9)),0)+IFERROR(SUMIF(INDIRECT(calc!K$7),$D10,INDIRECT(calc!K$10)),0)+IFERROR(SUMIF(INDIRECT(calc!K$8),$D10,INDIRECT(calc!K$11)),0),"")</f>
        <v>0</v>
      </c>
      <c r="K10" s="162">
        <f ca="1">IFERROR(SUMIF(INDIRECT(calc!L$6),$D10,INDIRECT(calc!L$9)),0)+IFERROR(SUMIF(INDIRECT(calc!L$7),$D10,INDIRECT(calc!L$10)),0)+IFERROR(SUMIF(INDIRECT(calc!L$8),$D10,INDIRECT(calc!L$11)),0)</f>
        <v>0</v>
      </c>
      <c r="L10" s="162">
        <f ca="1">IFERROR(IFERROR(SUMIF(INDIRECT(calc!M$6),$D10,INDIRECT(calc!M$9)),0)+IFERROR(SUMIF(INDIRECT(calc!M$7),$D10,INDIRECT(calc!M$10)),0)+IFERROR(SUMIF(INDIRECT(calc!M$8),$D10,INDIRECT(calc!M$11)),0),"")</f>
        <v>0</v>
      </c>
      <c r="M10" s="162">
        <f ca="1">IFERROR(IFERROR(SUMIF(INDIRECT(calc!N$6),$D10,INDIRECT(calc!N$9)),0)+IFERROR(SUMIF(INDIRECT(calc!N$7),$D10,INDIRECT(calc!N$10)),0)+IFERROR(SUMIF(INDIRECT(calc!N$8),$D10,INDIRECT(calc!N$11)),0),"")</f>
        <v>0</v>
      </c>
      <c r="N10" s="162">
        <f ca="1">IFERROR(IFERROR(SUMIF(INDIRECT(calc!O$6),$D10,INDIRECT(calc!O$9)),0)+IFERROR(SUMIF(INDIRECT(calc!O$7),$D10,INDIRECT(calc!O$10)),0)+IFERROR(SUMIF(INDIRECT(calc!O$8),$D10,INDIRECT(calc!O$11)),0),"")</f>
        <v>0</v>
      </c>
      <c r="O10" s="162">
        <f ca="1">IFERROR(IFERROR(SUMIF(INDIRECT(calc!P$6),$D10,INDIRECT(calc!P$9)),0)+IFERROR(SUMIF(INDIRECT(calc!P$7),$D10,INDIRECT(calc!P$10)),0)+IFERROR(SUMIF(INDIRECT(calc!P$8),$D10,INDIRECT(calc!P$11)),0),"")</f>
        <v>0</v>
      </c>
      <c r="P10" s="162">
        <f ca="1">IFERROR(IFERROR(SUMIF(INDIRECT(calc!Q$6),$D10,INDIRECT(calc!Q$9)),0)+IFERROR(SUMIF(INDIRECT(calc!Q$7),$D10,INDIRECT(calc!Q$10)),0)+IFERROR(SUMIF(INDIRECT(calc!Q$8),$D10,INDIRECT(calc!Q$11)),0),"")</f>
        <v>0</v>
      </c>
      <c r="Q10" s="162">
        <f ca="1">IFERROR(IFERROR(SUMIF(INDIRECT(calc!R$6),$D10,INDIRECT(calc!R$9)),0)+IFERROR(SUMIF(INDIRECT(calc!R$7),$D10,INDIRECT(calc!R$10)),0)+IFERROR(SUMIF(INDIRECT(calc!R$8),$D10,INDIRECT(calc!R$11)),0),"")</f>
        <v>0</v>
      </c>
      <c r="R10" s="162">
        <f ca="1">IFERROR(IFERROR(SUMIF(INDIRECT(calc!S$6),$D10,INDIRECT(calc!S$9)),0)+IFERROR(SUMIF(INDIRECT(calc!S$7),$D10,INDIRECT(calc!S$10)),0)+IFERROR(SUMIF(INDIRECT(calc!S$8),$D10,INDIRECT(calc!S$11)),0),"")</f>
        <v>0</v>
      </c>
      <c r="S10" s="162">
        <f ca="1">IFERROR(IFERROR(SUMIF(INDIRECT(calc!T$6),$D10,INDIRECT(calc!T$9)),0)+IFERROR(SUMIF(INDIRECT(calc!T$7),$D10,INDIRECT(calc!T$10)),0)+IFERROR(SUMIF(INDIRECT(calc!T$8),$D10,INDIRECT(calc!T$11)),0),"")</f>
        <v>0</v>
      </c>
      <c r="T10" s="162">
        <f ca="1">IFERROR(IFERROR(SUMIF(INDIRECT(calc!U$6),$D10,INDIRECT(calc!U$9)),0)+IFERROR(SUMIF(INDIRECT(calc!U$7),$D10,INDIRECT(calc!U$10)),0)+IFERROR(SUMIF(INDIRECT(calc!U$8),$D10,INDIRECT(calc!U$11)),0),"")</f>
        <v>0</v>
      </c>
      <c r="U10" s="162">
        <f ca="1">IFERROR(IFERROR(SUMIF(INDIRECT(calc!V$6),$D10,INDIRECT(calc!V$9)),0)+IFERROR(SUMIF(INDIRECT(calc!V$7),$D10,INDIRECT(calc!V$10)),0)+IFERROR(SUMIF(INDIRECT(calc!V$8),$D10,INDIRECT(calc!V$11)),0),"")</f>
        <v>0</v>
      </c>
      <c r="V10" s="162">
        <f ca="1">IFERROR(IFERROR(SUMIF(INDIRECT(calc!W$6),$D10,INDIRECT(calc!W$9)),0)+IFERROR(SUMIF(INDIRECT(calc!W$7),$D10,INDIRECT(calc!W$10)),0)+IFERROR(SUMIF(INDIRECT(calc!W$8),$D10,INDIRECT(calc!W$11)),0),"")</f>
        <v>0</v>
      </c>
      <c r="W10" s="162">
        <f ca="1">IFERROR(IFERROR(SUMIF(INDIRECT(calc!X$6),$D10,INDIRECT(calc!X$9)),0)+IFERROR(SUMIF(INDIRECT(calc!X$7),$D10,INDIRECT(calc!X$10)),0)+IFERROR(SUMIF(INDIRECT(calc!X$8),$D10,INDIRECT(calc!X$11)),0),"")</f>
        <v>0</v>
      </c>
      <c r="Y10" s="151"/>
    </row>
    <row r="11" spans="1:25">
      <c r="A11" s="138">
        <v>10</v>
      </c>
      <c r="B11" s="140"/>
      <c r="C11" s="163" t="str">
        <f t="shared" ca="1" si="0"/>
        <v/>
      </c>
      <c r="D11" s="136" t="str">
        <f>LEFT(Stocks!D11,9)</f>
        <v>4011812TA</v>
      </c>
      <c r="E11" s="136" t="str">
        <f ca="1">IF(calc!F11="","",IF(OFFSET(INDIRECT(calc!F11),,-1)&lt;&gt;"",OFFSET(INDIRECT(calc!F11),,-1),IF(OFFSET(INDIRECT(calc!F11),,-2)&lt;&gt;"",OFFSET(INDIRECT(calc!F11),,-2),IF(OFFSET(INDIRECT(calc!F11),,-3)&lt;&gt;"",OFFSET(INDIRECT(calc!F11),,-3),IF(OFFSET(INDIRECT(calc!F11),,-4)&lt;&gt;"",OFFSET(INDIRECT(calc!F11),,-4),IF(OFFSET(INDIRECT(calc!F11),,-5)&lt;&gt;"",OFFSET(INDIRECT(calc!F11),,-5),IF(OFFSET(INDIRECT(calc!F11),,-6),OFFSET(INDIRECT(calc!F11),,-6))))))))</f>
        <v/>
      </c>
      <c r="F11" s="159">
        <f>Stocks!B11</f>
        <v>0</v>
      </c>
      <c r="G11" s="159">
        <f t="shared" ca="1" si="1"/>
        <v>0</v>
      </c>
      <c r="H11" s="165">
        <f t="shared" ca="1" si="2"/>
        <v>0</v>
      </c>
      <c r="I11" s="162">
        <f ca="1">IFERROR(IFERROR(SUMIF(INDIRECT(calc!J$6),$D11,INDIRECT(calc!J$9)),0)+IFERROR(SUMIF(INDIRECT(calc!J$7),$D11,INDIRECT(calc!J$10)),0)+IFERROR(SUMIF(INDIRECT(calc!J$8),$D11,INDIRECT(calc!J$11)),0),"")</f>
        <v>0</v>
      </c>
      <c r="J11" s="162">
        <f ca="1">IFERROR(IFERROR(SUMIF(INDIRECT(calc!K$6),$D11,INDIRECT(calc!K$9)),0)+IFERROR(SUMIF(INDIRECT(calc!K$7),$D11,INDIRECT(calc!K$10)),0)+IFERROR(SUMIF(INDIRECT(calc!K$8),$D11,INDIRECT(calc!K$11)),0),"")</f>
        <v>0</v>
      </c>
      <c r="K11" s="162">
        <f ca="1">IFERROR(SUMIF(INDIRECT(calc!L$6),$D11,INDIRECT(calc!L$9)),0)+IFERROR(SUMIF(INDIRECT(calc!L$7),$D11,INDIRECT(calc!L$10)),0)+IFERROR(SUMIF(INDIRECT(calc!L$8),$D11,INDIRECT(calc!L$11)),0)</f>
        <v>0</v>
      </c>
      <c r="L11" s="162">
        <f ca="1">IFERROR(IFERROR(SUMIF(INDIRECT(calc!M$6),$D11,INDIRECT(calc!M$9)),0)+IFERROR(SUMIF(INDIRECT(calc!M$7),$D11,INDIRECT(calc!M$10)),0)+IFERROR(SUMIF(INDIRECT(calc!M$8),$D11,INDIRECT(calc!M$11)),0),"")</f>
        <v>0</v>
      </c>
      <c r="M11" s="162">
        <f ca="1">IFERROR(IFERROR(SUMIF(INDIRECT(calc!N$6),$D11,INDIRECT(calc!N$9)),0)+IFERROR(SUMIF(INDIRECT(calc!N$7),$D11,INDIRECT(calc!N$10)),0)+IFERROR(SUMIF(INDIRECT(calc!N$8),$D11,INDIRECT(calc!N$11)),0),"")</f>
        <v>0</v>
      </c>
      <c r="N11" s="162">
        <f ca="1">IFERROR(IFERROR(SUMIF(INDIRECT(calc!O$6),$D11,INDIRECT(calc!O$9)),0)+IFERROR(SUMIF(INDIRECT(calc!O$7),$D11,INDIRECT(calc!O$10)),0)+IFERROR(SUMIF(INDIRECT(calc!O$8),$D11,INDIRECT(calc!O$11)),0),"")</f>
        <v>0</v>
      </c>
      <c r="O11" s="162">
        <f ca="1">IFERROR(IFERROR(SUMIF(INDIRECT(calc!P$6),$D11,INDIRECT(calc!P$9)),0)+IFERROR(SUMIF(INDIRECT(calc!P$7),$D11,INDIRECT(calc!P$10)),0)+IFERROR(SUMIF(INDIRECT(calc!P$8),$D11,INDIRECT(calc!P$11)),0),"")</f>
        <v>0</v>
      </c>
      <c r="P11" s="162">
        <f ca="1">IFERROR(IFERROR(SUMIF(INDIRECT(calc!Q$6),$D11,INDIRECT(calc!Q$9)),0)+IFERROR(SUMIF(INDIRECT(calc!Q$7),$D11,INDIRECT(calc!Q$10)),0)+IFERROR(SUMIF(INDIRECT(calc!Q$8),$D11,INDIRECT(calc!Q$11)),0),"")</f>
        <v>0</v>
      </c>
      <c r="Q11" s="162">
        <f ca="1">IFERROR(IFERROR(SUMIF(INDIRECT(calc!R$6),$D11,INDIRECT(calc!R$9)),0)+IFERROR(SUMIF(INDIRECT(calc!R$7),$D11,INDIRECT(calc!R$10)),0)+IFERROR(SUMIF(INDIRECT(calc!R$8),$D11,INDIRECT(calc!R$11)),0),"")</f>
        <v>0</v>
      </c>
      <c r="R11" s="162">
        <f ca="1">IFERROR(IFERROR(SUMIF(INDIRECT(calc!S$6),$D11,INDIRECT(calc!S$9)),0)+IFERROR(SUMIF(INDIRECT(calc!S$7),$D11,INDIRECT(calc!S$10)),0)+IFERROR(SUMIF(INDIRECT(calc!S$8),$D11,INDIRECT(calc!S$11)),0),"")</f>
        <v>0</v>
      </c>
      <c r="S11" s="162">
        <f ca="1">IFERROR(IFERROR(SUMIF(INDIRECT(calc!T$6),$D11,INDIRECT(calc!T$9)),0)+IFERROR(SUMIF(INDIRECT(calc!T$7),$D11,INDIRECT(calc!T$10)),0)+IFERROR(SUMIF(INDIRECT(calc!T$8),$D11,INDIRECT(calc!T$11)),0),"")</f>
        <v>0</v>
      </c>
      <c r="T11" s="162">
        <f ca="1">IFERROR(IFERROR(SUMIF(INDIRECT(calc!U$6),$D11,INDIRECT(calc!U$9)),0)+IFERROR(SUMIF(INDIRECT(calc!U$7),$D11,INDIRECT(calc!U$10)),0)+IFERROR(SUMIF(INDIRECT(calc!U$8),$D11,INDIRECT(calc!U$11)),0),"")</f>
        <v>0</v>
      </c>
      <c r="U11" s="162">
        <f ca="1">IFERROR(IFERROR(SUMIF(INDIRECT(calc!V$6),$D11,INDIRECT(calc!V$9)),0)+IFERROR(SUMIF(INDIRECT(calc!V$7),$D11,INDIRECT(calc!V$10)),0)+IFERROR(SUMIF(INDIRECT(calc!V$8),$D11,INDIRECT(calc!V$11)),0),"")</f>
        <v>0</v>
      </c>
      <c r="V11" s="162">
        <f ca="1">IFERROR(IFERROR(SUMIF(INDIRECT(calc!W$6),$D11,INDIRECT(calc!W$9)),0)+IFERROR(SUMIF(INDIRECT(calc!W$7),$D11,INDIRECT(calc!W$10)),0)+IFERROR(SUMIF(INDIRECT(calc!W$8),$D11,INDIRECT(calc!W$11)),0),"")</f>
        <v>0</v>
      </c>
      <c r="W11" s="162">
        <f ca="1">IFERROR(IFERROR(SUMIF(INDIRECT(calc!X$6),$D11,INDIRECT(calc!X$9)),0)+IFERROR(SUMIF(INDIRECT(calc!X$7),$D11,INDIRECT(calc!X$10)),0)+IFERROR(SUMIF(INDIRECT(calc!X$8),$D11,INDIRECT(calc!X$11)),0),"")</f>
        <v>0</v>
      </c>
      <c r="Y11" s="151"/>
    </row>
    <row r="12" spans="1:25">
      <c r="A12" s="138">
        <v>11</v>
      </c>
      <c r="B12" s="140"/>
      <c r="C12" s="163" t="str">
        <f t="shared" ca="1" si="0"/>
        <v/>
      </c>
      <c r="D12" s="136" t="str">
        <f>LEFT(Stocks!D12,9)</f>
        <v>7410817TA</v>
      </c>
      <c r="E12" s="136" t="str">
        <f ca="1">IF(calc!F12="","",IF(OFFSET(INDIRECT(calc!F12),,-1)&lt;&gt;"",OFFSET(INDIRECT(calc!F12),,-1),IF(OFFSET(INDIRECT(calc!F12),,-2)&lt;&gt;"",OFFSET(INDIRECT(calc!F12),,-2),IF(OFFSET(INDIRECT(calc!F12),,-3)&lt;&gt;"",OFFSET(INDIRECT(calc!F12),,-3),IF(OFFSET(INDIRECT(calc!F12),,-4)&lt;&gt;"",OFFSET(INDIRECT(calc!F12),,-4),IF(OFFSET(INDIRECT(calc!F12),,-5)&lt;&gt;"",OFFSET(INDIRECT(calc!F12),,-5),IF(OFFSET(INDIRECT(calc!F12),,-6),OFFSET(INDIRECT(calc!F12),,-6))))))))</f>
        <v/>
      </c>
      <c r="F12" s="159">
        <f>Stocks!B12</f>
        <v>40</v>
      </c>
      <c r="G12" s="159">
        <f t="shared" ca="1" si="1"/>
        <v>0</v>
      </c>
      <c r="H12" s="165">
        <f t="shared" ca="1" si="2"/>
        <v>0</v>
      </c>
      <c r="I12" s="162">
        <f ca="1">IFERROR(IFERROR(SUMIF(INDIRECT(calc!J$6),$D12,INDIRECT(calc!J$9)),0)+IFERROR(SUMIF(INDIRECT(calc!J$7),$D12,INDIRECT(calc!J$10)),0)+IFERROR(SUMIF(INDIRECT(calc!J$8),$D12,INDIRECT(calc!J$11)),0),"")</f>
        <v>0</v>
      </c>
      <c r="J12" s="162">
        <f ca="1">IFERROR(IFERROR(SUMIF(INDIRECT(calc!K$6),$D12,INDIRECT(calc!K$9)),0)+IFERROR(SUMIF(INDIRECT(calc!K$7),$D12,INDIRECT(calc!K$10)),0)+IFERROR(SUMIF(INDIRECT(calc!K$8),$D12,INDIRECT(calc!K$11)),0),"")</f>
        <v>0</v>
      </c>
      <c r="K12" s="162">
        <f ca="1">IFERROR(SUMIF(INDIRECT(calc!L$6),$D12,INDIRECT(calc!L$9)),0)+IFERROR(SUMIF(INDIRECT(calc!L$7),$D12,INDIRECT(calc!L$10)),0)+IFERROR(SUMIF(INDIRECT(calc!L$8),$D12,INDIRECT(calc!L$11)),0)</f>
        <v>0</v>
      </c>
      <c r="L12" s="162">
        <f ca="1">IFERROR(IFERROR(SUMIF(INDIRECT(calc!M$6),$D12,INDIRECT(calc!M$9)),0)+IFERROR(SUMIF(INDIRECT(calc!M$7),$D12,INDIRECT(calc!M$10)),0)+IFERROR(SUMIF(INDIRECT(calc!M$8),$D12,INDIRECT(calc!M$11)),0),"")</f>
        <v>0</v>
      </c>
      <c r="M12" s="162">
        <f ca="1">IFERROR(IFERROR(SUMIF(INDIRECT(calc!N$6),$D12,INDIRECT(calc!N$9)),0)+IFERROR(SUMIF(INDIRECT(calc!N$7),$D12,INDIRECT(calc!N$10)),0)+IFERROR(SUMIF(INDIRECT(calc!N$8),$D12,INDIRECT(calc!N$11)),0),"")</f>
        <v>0</v>
      </c>
      <c r="N12" s="162">
        <f ca="1">IFERROR(IFERROR(SUMIF(INDIRECT(calc!O$6),$D12,INDIRECT(calc!O$9)),0)+IFERROR(SUMIF(INDIRECT(calc!O$7),$D12,INDIRECT(calc!O$10)),0)+IFERROR(SUMIF(INDIRECT(calc!O$8),$D12,INDIRECT(calc!O$11)),0),"")</f>
        <v>0</v>
      </c>
      <c r="O12" s="162">
        <f ca="1">IFERROR(IFERROR(SUMIF(INDIRECT(calc!P$6),$D12,INDIRECT(calc!P$9)),0)+IFERROR(SUMIF(INDIRECT(calc!P$7),$D12,INDIRECT(calc!P$10)),0)+IFERROR(SUMIF(INDIRECT(calc!P$8),$D12,INDIRECT(calc!P$11)),0),"")</f>
        <v>0</v>
      </c>
      <c r="P12" s="162">
        <f ca="1">IFERROR(IFERROR(SUMIF(INDIRECT(calc!Q$6),$D12,INDIRECT(calc!Q$9)),0)+IFERROR(SUMIF(INDIRECT(calc!Q$7),$D12,INDIRECT(calc!Q$10)),0)+IFERROR(SUMIF(INDIRECT(calc!Q$8),$D12,INDIRECT(calc!Q$11)),0),"")</f>
        <v>0</v>
      </c>
      <c r="Q12" s="162">
        <f ca="1">IFERROR(IFERROR(SUMIF(INDIRECT(calc!R$6),$D12,INDIRECT(calc!R$9)),0)+IFERROR(SUMIF(INDIRECT(calc!R$7),$D12,INDIRECT(calc!R$10)),0)+IFERROR(SUMIF(INDIRECT(calc!R$8),$D12,INDIRECT(calc!R$11)),0),"")</f>
        <v>0</v>
      </c>
      <c r="R12" s="162">
        <f ca="1">IFERROR(IFERROR(SUMIF(INDIRECT(calc!S$6),$D12,INDIRECT(calc!S$9)),0)+IFERROR(SUMIF(INDIRECT(calc!S$7),$D12,INDIRECT(calc!S$10)),0)+IFERROR(SUMIF(INDIRECT(calc!S$8),$D12,INDIRECT(calc!S$11)),0),"")</f>
        <v>0</v>
      </c>
      <c r="S12" s="162">
        <f ca="1">IFERROR(IFERROR(SUMIF(INDIRECT(calc!T$6),$D12,INDIRECT(calc!T$9)),0)+IFERROR(SUMIF(INDIRECT(calc!T$7),$D12,INDIRECT(calc!T$10)),0)+IFERROR(SUMIF(INDIRECT(calc!T$8),$D12,INDIRECT(calc!T$11)),0),"")</f>
        <v>0</v>
      </c>
      <c r="T12" s="162">
        <f ca="1">IFERROR(IFERROR(SUMIF(INDIRECT(calc!U$6),$D12,INDIRECT(calc!U$9)),0)+IFERROR(SUMIF(INDIRECT(calc!U$7),$D12,INDIRECT(calc!U$10)),0)+IFERROR(SUMIF(INDIRECT(calc!U$8),$D12,INDIRECT(calc!U$11)),0),"")</f>
        <v>0</v>
      </c>
      <c r="U12" s="162">
        <f ca="1">IFERROR(IFERROR(SUMIF(INDIRECT(calc!V$6),$D12,INDIRECT(calc!V$9)),0)+IFERROR(SUMIF(INDIRECT(calc!V$7),$D12,INDIRECT(calc!V$10)),0)+IFERROR(SUMIF(INDIRECT(calc!V$8),$D12,INDIRECT(calc!V$11)),0),"")</f>
        <v>0</v>
      </c>
      <c r="V12" s="162">
        <f ca="1">IFERROR(IFERROR(SUMIF(INDIRECT(calc!W$6),$D12,INDIRECT(calc!W$9)),0)+IFERROR(SUMIF(INDIRECT(calc!W$7),$D12,INDIRECT(calc!W$10)),0)+IFERROR(SUMIF(INDIRECT(calc!W$8),$D12,INDIRECT(calc!W$11)),0),"")</f>
        <v>0</v>
      </c>
      <c r="W12" s="162">
        <f ca="1">IFERROR(IFERROR(SUMIF(INDIRECT(calc!X$6),$D12,INDIRECT(calc!X$9)),0)+IFERROR(SUMIF(INDIRECT(calc!X$7),$D12,INDIRECT(calc!X$10)),0)+IFERROR(SUMIF(INDIRECT(calc!X$8),$D12,INDIRECT(calc!X$11)),0),"")</f>
        <v>0</v>
      </c>
      <c r="Y12" s="151"/>
    </row>
    <row r="13" spans="1:25">
      <c r="A13" s="138">
        <v>12</v>
      </c>
      <c r="B13" s="140"/>
      <c r="C13" s="163" t="str">
        <f t="shared" ca="1" si="0"/>
        <v/>
      </c>
      <c r="D13" s="136" t="str">
        <f>LEFT(Stocks!D13,9)</f>
        <v>7611460TA</v>
      </c>
      <c r="E13" s="136" t="str">
        <f ca="1">IF(calc!F13="","",IF(OFFSET(INDIRECT(calc!F13),,-1)&lt;&gt;"",OFFSET(INDIRECT(calc!F13),,-1),IF(OFFSET(INDIRECT(calc!F13),,-2)&lt;&gt;"",OFFSET(INDIRECT(calc!F13),,-2),IF(OFFSET(INDIRECT(calc!F13),,-3)&lt;&gt;"",OFFSET(INDIRECT(calc!F13),,-3),IF(OFFSET(INDIRECT(calc!F13),,-4)&lt;&gt;"",OFFSET(INDIRECT(calc!F13),,-4),IF(OFFSET(INDIRECT(calc!F13),,-5)&lt;&gt;"",OFFSET(INDIRECT(calc!F13),,-5),IF(OFFSET(INDIRECT(calc!F13),,-6),OFFSET(INDIRECT(calc!F13),,-6))))))))</f>
        <v/>
      </c>
      <c r="F13" s="159">
        <f>Stocks!B13</f>
        <v>0</v>
      </c>
      <c r="G13" s="159">
        <f t="shared" ca="1" si="1"/>
        <v>0</v>
      </c>
      <c r="H13" s="165">
        <f t="shared" ca="1" si="2"/>
        <v>0</v>
      </c>
      <c r="I13" s="162">
        <f ca="1">IFERROR(IFERROR(SUMIF(INDIRECT(calc!J$6),$D13,INDIRECT(calc!J$9)),0)+IFERROR(SUMIF(INDIRECT(calc!J$7),$D13,INDIRECT(calc!J$10)),0)+IFERROR(SUMIF(INDIRECT(calc!J$8),$D13,INDIRECT(calc!J$11)),0),"")</f>
        <v>0</v>
      </c>
      <c r="J13" s="162">
        <f ca="1">IFERROR(IFERROR(SUMIF(INDIRECT(calc!K$6),$D13,INDIRECT(calc!K$9)),0)+IFERROR(SUMIF(INDIRECT(calc!K$7),$D13,INDIRECT(calc!K$10)),0)+IFERROR(SUMIF(INDIRECT(calc!K$8),$D13,INDIRECT(calc!K$11)),0),"")</f>
        <v>0</v>
      </c>
      <c r="K13" s="162">
        <f ca="1">IFERROR(SUMIF(INDIRECT(calc!L$6),$D13,INDIRECT(calc!L$9)),0)+IFERROR(SUMIF(INDIRECT(calc!L$7),$D13,INDIRECT(calc!L$10)),0)+IFERROR(SUMIF(INDIRECT(calc!L$8),$D13,INDIRECT(calc!L$11)),0)</f>
        <v>0</v>
      </c>
      <c r="L13" s="162">
        <f ca="1">IFERROR(IFERROR(SUMIF(INDIRECT(calc!M$6),$D13,INDIRECT(calc!M$9)),0)+IFERROR(SUMIF(INDIRECT(calc!M$7),$D13,INDIRECT(calc!M$10)),0)+IFERROR(SUMIF(INDIRECT(calc!M$8),$D13,INDIRECT(calc!M$11)),0),"")</f>
        <v>0</v>
      </c>
      <c r="M13" s="162">
        <f ca="1">IFERROR(IFERROR(SUMIF(INDIRECT(calc!N$6),$D13,INDIRECT(calc!N$9)),0)+IFERROR(SUMIF(INDIRECT(calc!N$7),$D13,INDIRECT(calc!N$10)),0)+IFERROR(SUMIF(INDIRECT(calc!N$8),$D13,INDIRECT(calc!N$11)),0),"")</f>
        <v>0</v>
      </c>
      <c r="N13" s="162">
        <f ca="1">IFERROR(IFERROR(SUMIF(INDIRECT(calc!O$6),$D13,INDIRECT(calc!O$9)),0)+IFERROR(SUMIF(INDIRECT(calc!O$7),$D13,INDIRECT(calc!O$10)),0)+IFERROR(SUMIF(INDIRECT(calc!O$8),$D13,INDIRECT(calc!O$11)),0),"")</f>
        <v>0</v>
      </c>
      <c r="O13" s="162">
        <f ca="1">IFERROR(IFERROR(SUMIF(INDIRECT(calc!P$6),$D13,INDIRECT(calc!P$9)),0)+IFERROR(SUMIF(INDIRECT(calc!P$7),$D13,INDIRECT(calc!P$10)),0)+IFERROR(SUMIF(INDIRECT(calc!P$8),$D13,INDIRECT(calc!P$11)),0),"")</f>
        <v>0</v>
      </c>
      <c r="P13" s="162">
        <f ca="1">IFERROR(IFERROR(SUMIF(INDIRECT(calc!Q$6),$D13,INDIRECT(calc!Q$9)),0)+IFERROR(SUMIF(INDIRECT(calc!Q$7),$D13,INDIRECT(calc!Q$10)),0)+IFERROR(SUMIF(INDIRECT(calc!Q$8),$D13,INDIRECT(calc!Q$11)),0),"")</f>
        <v>0</v>
      </c>
      <c r="Q13" s="162">
        <f ca="1">IFERROR(IFERROR(SUMIF(INDIRECT(calc!R$6),$D13,INDIRECT(calc!R$9)),0)+IFERROR(SUMIF(INDIRECT(calc!R$7),$D13,INDIRECT(calc!R$10)),0)+IFERROR(SUMIF(INDIRECT(calc!R$8),$D13,INDIRECT(calc!R$11)),0),"")</f>
        <v>0</v>
      </c>
      <c r="R13" s="162">
        <f ca="1">IFERROR(IFERROR(SUMIF(INDIRECT(calc!S$6),$D13,INDIRECT(calc!S$9)),0)+IFERROR(SUMIF(INDIRECT(calc!S$7),$D13,INDIRECT(calc!S$10)),0)+IFERROR(SUMIF(INDIRECT(calc!S$8),$D13,INDIRECT(calc!S$11)),0),"")</f>
        <v>0</v>
      </c>
      <c r="S13" s="162">
        <f ca="1">IFERROR(IFERROR(SUMIF(INDIRECT(calc!T$6),$D13,INDIRECT(calc!T$9)),0)+IFERROR(SUMIF(INDIRECT(calc!T$7),$D13,INDIRECT(calc!T$10)),0)+IFERROR(SUMIF(INDIRECT(calc!T$8),$D13,INDIRECT(calc!T$11)),0),"")</f>
        <v>0</v>
      </c>
      <c r="T13" s="162">
        <f ca="1">IFERROR(IFERROR(SUMIF(INDIRECT(calc!U$6),$D13,INDIRECT(calc!U$9)),0)+IFERROR(SUMIF(INDIRECT(calc!U$7),$D13,INDIRECT(calc!U$10)),0)+IFERROR(SUMIF(INDIRECT(calc!U$8),$D13,INDIRECT(calc!U$11)),0),"")</f>
        <v>0</v>
      </c>
      <c r="U13" s="162">
        <f ca="1">IFERROR(IFERROR(SUMIF(INDIRECT(calc!V$6),$D13,INDIRECT(calc!V$9)),0)+IFERROR(SUMIF(INDIRECT(calc!V$7),$D13,INDIRECT(calc!V$10)),0)+IFERROR(SUMIF(INDIRECT(calc!V$8),$D13,INDIRECT(calc!V$11)),0),"")</f>
        <v>0</v>
      </c>
      <c r="V13" s="162">
        <f ca="1">IFERROR(IFERROR(SUMIF(INDIRECT(calc!W$6),$D13,INDIRECT(calc!W$9)),0)+IFERROR(SUMIF(INDIRECT(calc!W$7),$D13,INDIRECT(calc!W$10)),0)+IFERROR(SUMIF(INDIRECT(calc!W$8),$D13,INDIRECT(calc!W$11)),0),"")</f>
        <v>0</v>
      </c>
      <c r="W13" s="162">
        <f ca="1">IFERROR(IFERROR(SUMIF(INDIRECT(calc!X$6),$D13,INDIRECT(calc!X$9)),0)+IFERROR(SUMIF(INDIRECT(calc!X$7),$D13,INDIRECT(calc!X$10)),0)+IFERROR(SUMIF(INDIRECT(calc!X$8),$D13,INDIRECT(calc!X$11)),0),"")</f>
        <v>0</v>
      </c>
      <c r="Y13" s="151"/>
    </row>
    <row r="14" spans="1:25">
      <c r="A14" s="138">
        <v>13</v>
      </c>
      <c r="B14" s="140"/>
      <c r="C14" s="163" t="str">
        <f t="shared" ca="1" si="0"/>
        <v/>
      </c>
      <c r="D14" s="136" t="str">
        <f>LEFT(Stocks!D14,9)</f>
        <v>7321214TA</v>
      </c>
      <c r="E14" s="136" t="str">
        <f ca="1">IF(calc!F14="","",IF(OFFSET(INDIRECT(calc!F14),,-1)&lt;&gt;"",OFFSET(INDIRECT(calc!F14),,-1),IF(OFFSET(INDIRECT(calc!F14),,-2)&lt;&gt;"",OFFSET(INDIRECT(calc!F14),,-2),IF(OFFSET(INDIRECT(calc!F14),,-3)&lt;&gt;"",OFFSET(INDIRECT(calc!F14),,-3),IF(OFFSET(INDIRECT(calc!F14),,-4)&lt;&gt;"",OFFSET(INDIRECT(calc!F14),,-4),IF(OFFSET(INDIRECT(calc!F14),,-5)&lt;&gt;"",OFFSET(INDIRECT(calc!F14),,-5),IF(OFFSET(INDIRECT(calc!F14),,-6),OFFSET(INDIRECT(calc!F14),,-6))))))))</f>
        <v>PLASTIC BRACKET</v>
      </c>
      <c r="F14" s="159">
        <f>Stocks!B14</f>
        <v>196</v>
      </c>
      <c r="G14" s="159">
        <f t="shared" ca="1" si="1"/>
        <v>40</v>
      </c>
      <c r="H14" s="165">
        <f t="shared" ca="1" si="2"/>
        <v>0</v>
      </c>
      <c r="I14" s="162">
        <f ca="1">IFERROR(IFERROR(SUMIF(INDIRECT(calc!J$6),$D14,INDIRECT(calc!J$9)),0)+IFERROR(SUMIF(INDIRECT(calc!J$7),$D14,INDIRECT(calc!J$10)),0)+IFERROR(SUMIF(INDIRECT(calc!J$8),$D14,INDIRECT(calc!J$11)),0),"")</f>
        <v>0</v>
      </c>
      <c r="J14" s="162">
        <f ca="1">IFERROR(IFERROR(SUMIF(INDIRECT(calc!K$6),$D14,INDIRECT(calc!K$9)),0)+IFERROR(SUMIF(INDIRECT(calc!K$7),$D14,INDIRECT(calc!K$10)),0)+IFERROR(SUMIF(INDIRECT(calc!K$8),$D14,INDIRECT(calc!K$11)),0),"")</f>
        <v>40</v>
      </c>
      <c r="K14" s="162">
        <f ca="1">IFERROR(SUMIF(INDIRECT(calc!L$6),$D14,INDIRECT(calc!L$9)),0)+IFERROR(SUMIF(INDIRECT(calc!L$7),$D14,INDIRECT(calc!L$10)),0)+IFERROR(SUMIF(INDIRECT(calc!L$8),$D14,INDIRECT(calc!L$11)),0)</f>
        <v>0</v>
      </c>
      <c r="L14" s="162">
        <f ca="1">IFERROR(IFERROR(SUMIF(INDIRECT(calc!M$6),$D14,INDIRECT(calc!M$9)),0)+IFERROR(SUMIF(INDIRECT(calc!M$7),$D14,INDIRECT(calc!M$10)),0)+IFERROR(SUMIF(INDIRECT(calc!M$8),$D14,INDIRECT(calc!M$11)),0),"")</f>
        <v>0</v>
      </c>
      <c r="M14" s="162">
        <f ca="1">IFERROR(IFERROR(SUMIF(INDIRECT(calc!N$6),$D14,INDIRECT(calc!N$9)),0)+IFERROR(SUMIF(INDIRECT(calc!N$7),$D14,INDIRECT(calc!N$10)),0)+IFERROR(SUMIF(INDIRECT(calc!N$8),$D14,INDIRECT(calc!N$11)),0),"")</f>
        <v>0</v>
      </c>
      <c r="N14" s="162">
        <f ca="1">IFERROR(IFERROR(SUMIF(INDIRECT(calc!O$6),$D14,INDIRECT(calc!O$9)),0)+IFERROR(SUMIF(INDIRECT(calc!O$7),$D14,INDIRECT(calc!O$10)),0)+IFERROR(SUMIF(INDIRECT(calc!O$8),$D14,INDIRECT(calc!O$11)),0),"")</f>
        <v>0</v>
      </c>
      <c r="O14" s="162">
        <f ca="1">IFERROR(IFERROR(SUMIF(INDIRECT(calc!P$6),$D14,INDIRECT(calc!P$9)),0)+IFERROR(SUMIF(INDIRECT(calc!P$7),$D14,INDIRECT(calc!P$10)),0)+IFERROR(SUMIF(INDIRECT(calc!P$8),$D14,INDIRECT(calc!P$11)),0),"")</f>
        <v>0</v>
      </c>
      <c r="P14" s="162">
        <f ca="1">IFERROR(IFERROR(SUMIF(INDIRECT(calc!Q$6),$D14,INDIRECT(calc!Q$9)),0)+IFERROR(SUMIF(INDIRECT(calc!Q$7),$D14,INDIRECT(calc!Q$10)),0)+IFERROR(SUMIF(INDIRECT(calc!Q$8),$D14,INDIRECT(calc!Q$11)),0),"")</f>
        <v>0</v>
      </c>
      <c r="Q14" s="162">
        <f ca="1">IFERROR(IFERROR(SUMIF(INDIRECT(calc!R$6),$D14,INDIRECT(calc!R$9)),0)+IFERROR(SUMIF(INDIRECT(calc!R$7),$D14,INDIRECT(calc!R$10)),0)+IFERROR(SUMIF(INDIRECT(calc!R$8),$D14,INDIRECT(calc!R$11)),0),"")</f>
        <v>0</v>
      </c>
      <c r="R14" s="162">
        <f ca="1">IFERROR(IFERROR(SUMIF(INDIRECT(calc!S$6),$D14,INDIRECT(calc!S$9)),0)+IFERROR(SUMIF(INDIRECT(calc!S$7),$D14,INDIRECT(calc!S$10)),0)+IFERROR(SUMIF(INDIRECT(calc!S$8),$D14,INDIRECT(calc!S$11)),0),"")</f>
        <v>0</v>
      </c>
      <c r="S14" s="162">
        <f ca="1">IFERROR(IFERROR(SUMIF(INDIRECT(calc!T$6),$D14,INDIRECT(calc!T$9)),0)+IFERROR(SUMIF(INDIRECT(calc!T$7),$D14,INDIRECT(calc!T$10)),0)+IFERROR(SUMIF(INDIRECT(calc!T$8),$D14,INDIRECT(calc!T$11)),0),"")</f>
        <v>0</v>
      </c>
      <c r="T14" s="162">
        <f ca="1">IFERROR(IFERROR(SUMIF(INDIRECT(calc!U$6),$D14,INDIRECT(calc!U$9)),0)+IFERROR(SUMIF(INDIRECT(calc!U$7),$D14,INDIRECT(calc!U$10)),0)+IFERROR(SUMIF(INDIRECT(calc!U$8),$D14,INDIRECT(calc!U$11)),0),"")</f>
        <v>0</v>
      </c>
      <c r="U14" s="162">
        <f ca="1">IFERROR(IFERROR(SUMIF(INDIRECT(calc!V$6),$D14,INDIRECT(calc!V$9)),0)+IFERROR(SUMIF(INDIRECT(calc!V$7),$D14,INDIRECT(calc!V$10)),0)+IFERROR(SUMIF(INDIRECT(calc!V$8),$D14,INDIRECT(calc!V$11)),0),"")</f>
        <v>0</v>
      </c>
      <c r="V14" s="162">
        <f ca="1">IFERROR(IFERROR(SUMIF(INDIRECT(calc!W$6),$D14,INDIRECT(calc!W$9)),0)+IFERROR(SUMIF(INDIRECT(calc!W$7),$D14,INDIRECT(calc!W$10)),0)+IFERROR(SUMIF(INDIRECT(calc!W$8),$D14,INDIRECT(calc!W$11)),0),"")</f>
        <v>0</v>
      </c>
      <c r="W14" s="162">
        <f ca="1">IFERROR(IFERROR(SUMIF(INDIRECT(calc!X$6),$D14,INDIRECT(calc!X$9)),0)+IFERROR(SUMIF(INDIRECT(calc!X$7),$D14,INDIRECT(calc!X$10)),0)+IFERROR(SUMIF(INDIRECT(calc!X$8),$D14,INDIRECT(calc!X$11)),0),"")</f>
        <v>0</v>
      </c>
      <c r="Y14" s="151"/>
    </row>
    <row r="15" spans="1:25">
      <c r="A15" s="138">
        <v>14</v>
      </c>
      <c r="B15" s="140"/>
      <c r="C15" s="163" t="str">
        <f t="shared" ca="1" si="0"/>
        <v/>
      </c>
      <c r="D15" s="136" t="str">
        <f>LEFT(Stocks!D15,9)</f>
        <v>1001873AA</v>
      </c>
      <c r="E15" s="136" t="str">
        <f ca="1">IF(calc!F15="","",IF(OFFSET(INDIRECT(calc!F15),,-1)&lt;&gt;"",OFFSET(INDIRECT(calc!F15),,-1),IF(OFFSET(INDIRECT(calc!F15),,-2)&lt;&gt;"",OFFSET(INDIRECT(calc!F15),,-2),IF(OFFSET(INDIRECT(calc!F15),,-3)&lt;&gt;"",OFFSET(INDIRECT(calc!F15),,-3),IF(OFFSET(INDIRECT(calc!F15),,-4)&lt;&gt;"",OFFSET(INDIRECT(calc!F15),,-4),IF(OFFSET(INDIRECT(calc!F15),,-5)&lt;&gt;"",OFFSET(INDIRECT(calc!F15),,-5),IF(OFFSET(INDIRECT(calc!F15),,-6),OFFSET(INDIRECT(calc!F15),,-6))))))))</f>
        <v>PLASTIC BRACKET FOR STRAP</v>
      </c>
      <c r="F15" s="159">
        <f>Stocks!B15</f>
        <v>2981</v>
      </c>
      <c r="G15" s="159">
        <f t="shared" ca="1" si="1"/>
        <v>42</v>
      </c>
      <c r="H15" s="165">
        <f t="shared" ca="1" si="2"/>
        <v>0</v>
      </c>
      <c r="I15" s="162">
        <f ca="1">IFERROR(IFERROR(SUMIF(INDIRECT(calc!J$6),$D15,INDIRECT(calc!J$9)),0)+IFERROR(SUMIF(INDIRECT(calc!J$7),$D15,INDIRECT(calc!J$10)),0)+IFERROR(SUMIF(INDIRECT(calc!J$8),$D15,INDIRECT(calc!J$11)),0),"")</f>
        <v>0</v>
      </c>
      <c r="J15" s="162">
        <f ca="1">IFERROR(IFERROR(SUMIF(INDIRECT(calc!K$6),$D15,INDIRECT(calc!K$9)),0)+IFERROR(SUMIF(INDIRECT(calc!K$7),$D15,INDIRECT(calc!K$10)),0)+IFERROR(SUMIF(INDIRECT(calc!K$8),$D15,INDIRECT(calc!K$11)),0),"")</f>
        <v>42</v>
      </c>
      <c r="K15" s="162">
        <f ca="1">IFERROR(SUMIF(INDIRECT(calc!L$6),$D15,INDIRECT(calc!L$9)),0)+IFERROR(SUMIF(INDIRECT(calc!L$7),$D15,INDIRECT(calc!L$10)),0)+IFERROR(SUMIF(INDIRECT(calc!L$8),$D15,INDIRECT(calc!L$11)),0)</f>
        <v>0</v>
      </c>
      <c r="L15" s="162">
        <f ca="1">IFERROR(IFERROR(SUMIF(INDIRECT(calc!M$6),$D15,INDIRECT(calc!M$9)),0)+IFERROR(SUMIF(INDIRECT(calc!M$7),$D15,INDIRECT(calc!M$10)),0)+IFERROR(SUMIF(INDIRECT(calc!M$8),$D15,INDIRECT(calc!M$11)),0),"")</f>
        <v>0</v>
      </c>
      <c r="M15" s="162">
        <f ca="1">IFERROR(IFERROR(SUMIF(INDIRECT(calc!N$6),$D15,INDIRECT(calc!N$9)),0)+IFERROR(SUMIF(INDIRECT(calc!N$7),$D15,INDIRECT(calc!N$10)),0)+IFERROR(SUMIF(INDIRECT(calc!N$8),$D15,INDIRECT(calc!N$11)),0),"")</f>
        <v>0</v>
      </c>
      <c r="N15" s="162">
        <f ca="1">IFERROR(IFERROR(SUMIF(INDIRECT(calc!O$6),$D15,INDIRECT(calc!O$9)),0)+IFERROR(SUMIF(INDIRECT(calc!O$7),$D15,INDIRECT(calc!O$10)),0)+IFERROR(SUMIF(INDIRECT(calc!O$8),$D15,INDIRECT(calc!O$11)),0),"")</f>
        <v>0</v>
      </c>
      <c r="O15" s="162">
        <f ca="1">IFERROR(IFERROR(SUMIF(INDIRECT(calc!P$6),$D15,INDIRECT(calc!P$9)),0)+IFERROR(SUMIF(INDIRECT(calc!P$7),$D15,INDIRECT(calc!P$10)),0)+IFERROR(SUMIF(INDIRECT(calc!P$8),$D15,INDIRECT(calc!P$11)),0),"")</f>
        <v>0</v>
      </c>
      <c r="P15" s="162">
        <f ca="1">IFERROR(IFERROR(SUMIF(INDIRECT(calc!Q$6),$D15,INDIRECT(calc!Q$9)),0)+IFERROR(SUMIF(INDIRECT(calc!Q$7),$D15,INDIRECT(calc!Q$10)),0)+IFERROR(SUMIF(INDIRECT(calc!Q$8),$D15,INDIRECT(calc!Q$11)),0),"")</f>
        <v>0</v>
      </c>
      <c r="Q15" s="162">
        <f ca="1">IFERROR(IFERROR(SUMIF(INDIRECT(calc!R$6),$D15,INDIRECT(calc!R$9)),0)+IFERROR(SUMIF(INDIRECT(calc!R$7),$D15,INDIRECT(calc!R$10)),0)+IFERROR(SUMIF(INDIRECT(calc!R$8),$D15,INDIRECT(calc!R$11)),0),"")</f>
        <v>0</v>
      </c>
      <c r="R15" s="162">
        <f ca="1">IFERROR(IFERROR(SUMIF(INDIRECT(calc!S$6),$D15,INDIRECT(calc!S$9)),0)+IFERROR(SUMIF(INDIRECT(calc!S$7),$D15,INDIRECT(calc!S$10)),0)+IFERROR(SUMIF(INDIRECT(calc!S$8),$D15,INDIRECT(calc!S$11)),0),"")</f>
        <v>0</v>
      </c>
      <c r="S15" s="162">
        <f ca="1">IFERROR(IFERROR(SUMIF(INDIRECT(calc!T$6),$D15,INDIRECT(calc!T$9)),0)+IFERROR(SUMIF(INDIRECT(calc!T$7),$D15,INDIRECT(calc!T$10)),0)+IFERROR(SUMIF(INDIRECT(calc!T$8),$D15,INDIRECT(calc!T$11)),0),"")</f>
        <v>0</v>
      </c>
      <c r="T15" s="162">
        <f ca="1">IFERROR(IFERROR(SUMIF(INDIRECT(calc!U$6),$D15,INDIRECT(calc!U$9)),0)+IFERROR(SUMIF(INDIRECT(calc!U$7),$D15,INDIRECT(calc!U$10)),0)+IFERROR(SUMIF(INDIRECT(calc!U$8),$D15,INDIRECT(calc!U$11)),0),"")</f>
        <v>0</v>
      </c>
      <c r="U15" s="162">
        <f ca="1">IFERROR(IFERROR(SUMIF(INDIRECT(calc!V$6),$D15,INDIRECT(calc!V$9)),0)+IFERROR(SUMIF(INDIRECT(calc!V$7),$D15,INDIRECT(calc!V$10)),0)+IFERROR(SUMIF(INDIRECT(calc!V$8),$D15,INDIRECT(calc!V$11)),0),"")</f>
        <v>0</v>
      </c>
      <c r="V15" s="162">
        <f ca="1">IFERROR(IFERROR(SUMIF(INDIRECT(calc!W$6),$D15,INDIRECT(calc!W$9)),0)+IFERROR(SUMIF(INDIRECT(calc!W$7),$D15,INDIRECT(calc!W$10)),0)+IFERROR(SUMIF(INDIRECT(calc!W$8),$D15,INDIRECT(calc!W$11)),0),"")</f>
        <v>0</v>
      </c>
      <c r="W15" s="162">
        <f ca="1">IFERROR(IFERROR(SUMIF(INDIRECT(calc!X$6),$D15,INDIRECT(calc!X$9)),0)+IFERROR(SUMIF(INDIRECT(calc!X$7),$D15,INDIRECT(calc!X$10)),0)+IFERROR(SUMIF(INDIRECT(calc!X$8),$D15,INDIRECT(calc!X$11)),0),"")</f>
        <v>0</v>
      </c>
      <c r="Y15" s="151"/>
    </row>
    <row r="16" spans="1:25" ht="16.2" thickBot="1">
      <c r="A16" s="139">
        <v>15</v>
      </c>
      <c r="B16" s="141"/>
      <c r="C16" s="163" t="str">
        <f t="shared" ca="1" si="0"/>
        <v/>
      </c>
      <c r="D16" s="136" t="str">
        <f>LEFT(Stocks!D16,9)</f>
        <v>7210242AA</v>
      </c>
      <c r="E16" s="136" t="str">
        <f ca="1">IF(calc!F16="","",IF(OFFSET(INDIRECT(calc!F16),,-1)&lt;&gt;"",OFFSET(INDIRECT(calc!F16),,-1),IF(OFFSET(INDIRECT(calc!F16),,-2)&lt;&gt;"",OFFSET(INDIRECT(calc!F16),,-2),IF(OFFSET(INDIRECT(calc!F16),,-3)&lt;&gt;"",OFFSET(INDIRECT(calc!F16),,-3),IF(OFFSET(INDIRECT(calc!F16),,-4)&lt;&gt;"",OFFSET(INDIRECT(calc!F16),,-4),IF(OFFSET(INDIRECT(calc!F16),,-5)&lt;&gt;"",OFFSET(INDIRECT(calc!F16),,-5),IF(OFFSET(INDIRECT(calc!F16),,-6),OFFSET(INDIRECT(calc!F16),,-6))))))))</f>
        <v>ICV DUST</v>
      </c>
      <c r="F16" s="159">
        <f>Stocks!B16</f>
        <v>2240</v>
      </c>
      <c r="G16" s="159">
        <f t="shared" ca="1" si="1"/>
        <v>59</v>
      </c>
      <c r="H16" s="165">
        <f t="shared" ca="1" si="2"/>
        <v>0</v>
      </c>
      <c r="I16" s="162">
        <f ca="1">IFERROR(IFERROR(SUMIF(INDIRECT(calc!J$6),$D16,INDIRECT(calc!J$9)),0)+IFERROR(SUMIF(INDIRECT(calc!J$7),$D16,INDIRECT(calc!J$10)),0)+IFERROR(SUMIF(INDIRECT(calc!J$8),$D16,INDIRECT(calc!J$11)),0),"")</f>
        <v>0</v>
      </c>
      <c r="J16" s="162">
        <f ca="1">IFERROR(IFERROR(SUMIF(INDIRECT(calc!K$6),$D16,INDIRECT(calc!K$9)),0)+IFERROR(SUMIF(INDIRECT(calc!K$7),$D16,INDIRECT(calc!K$10)),0)+IFERROR(SUMIF(INDIRECT(calc!K$8),$D16,INDIRECT(calc!K$11)),0),"")</f>
        <v>59</v>
      </c>
      <c r="K16" s="162">
        <f ca="1">IFERROR(SUMIF(INDIRECT(calc!L$6),$D16,INDIRECT(calc!L$9)),0)+IFERROR(SUMIF(INDIRECT(calc!L$7),$D16,INDIRECT(calc!L$10)),0)+IFERROR(SUMIF(INDIRECT(calc!L$8),$D16,INDIRECT(calc!L$11)),0)</f>
        <v>0</v>
      </c>
      <c r="L16" s="162">
        <f ca="1">IFERROR(IFERROR(SUMIF(INDIRECT(calc!M$6),$D16,INDIRECT(calc!M$9)),0)+IFERROR(SUMIF(INDIRECT(calc!M$7),$D16,INDIRECT(calc!M$10)),0)+IFERROR(SUMIF(INDIRECT(calc!M$8),$D16,INDIRECT(calc!M$11)),0),"")</f>
        <v>0</v>
      </c>
      <c r="M16" s="162">
        <f ca="1">IFERROR(IFERROR(SUMIF(INDIRECT(calc!N$6),$D16,INDIRECT(calc!N$9)),0)+IFERROR(SUMIF(INDIRECT(calc!N$7),$D16,INDIRECT(calc!N$10)),0)+IFERROR(SUMIF(INDIRECT(calc!N$8),$D16,INDIRECT(calc!N$11)),0),"")</f>
        <v>0</v>
      </c>
      <c r="N16" s="162">
        <f ca="1">IFERROR(IFERROR(SUMIF(INDIRECT(calc!O$6),$D16,INDIRECT(calc!O$9)),0)+IFERROR(SUMIF(INDIRECT(calc!O$7),$D16,INDIRECT(calc!O$10)),0)+IFERROR(SUMIF(INDIRECT(calc!O$8),$D16,INDIRECT(calc!O$11)),0),"")</f>
        <v>0</v>
      </c>
      <c r="O16" s="162">
        <f ca="1">IFERROR(IFERROR(SUMIF(INDIRECT(calc!P$6),$D16,INDIRECT(calc!P$9)),0)+IFERROR(SUMIF(INDIRECT(calc!P$7),$D16,INDIRECT(calc!P$10)),0)+IFERROR(SUMIF(INDIRECT(calc!P$8),$D16,INDIRECT(calc!P$11)),0),"")</f>
        <v>0</v>
      </c>
      <c r="P16" s="162">
        <f ca="1">IFERROR(IFERROR(SUMIF(INDIRECT(calc!Q$6),$D16,INDIRECT(calc!Q$9)),0)+IFERROR(SUMIF(INDIRECT(calc!Q$7),$D16,INDIRECT(calc!Q$10)),0)+IFERROR(SUMIF(INDIRECT(calc!Q$8),$D16,INDIRECT(calc!Q$11)),0),"")</f>
        <v>0</v>
      </c>
      <c r="Q16" s="162">
        <f ca="1">IFERROR(IFERROR(SUMIF(INDIRECT(calc!R$6),$D16,INDIRECT(calc!R$9)),0)+IFERROR(SUMIF(INDIRECT(calc!R$7),$D16,INDIRECT(calc!R$10)),0)+IFERROR(SUMIF(INDIRECT(calc!R$8),$D16,INDIRECT(calc!R$11)),0),"")</f>
        <v>0</v>
      </c>
      <c r="R16" s="162">
        <f ca="1">IFERROR(IFERROR(SUMIF(INDIRECT(calc!S$6),$D16,INDIRECT(calc!S$9)),0)+IFERROR(SUMIF(INDIRECT(calc!S$7),$D16,INDIRECT(calc!S$10)),0)+IFERROR(SUMIF(INDIRECT(calc!S$8),$D16,INDIRECT(calc!S$11)),0),"")</f>
        <v>0</v>
      </c>
      <c r="S16" s="162">
        <f ca="1">IFERROR(IFERROR(SUMIF(INDIRECT(calc!T$6),$D16,INDIRECT(calc!T$9)),0)+IFERROR(SUMIF(INDIRECT(calc!T$7),$D16,INDIRECT(calc!T$10)),0)+IFERROR(SUMIF(INDIRECT(calc!T$8),$D16,INDIRECT(calc!T$11)),0),"")</f>
        <v>0</v>
      </c>
      <c r="T16" s="162">
        <f ca="1">IFERROR(IFERROR(SUMIF(INDIRECT(calc!U$6),$D16,INDIRECT(calc!U$9)),0)+IFERROR(SUMIF(INDIRECT(calc!U$7),$D16,INDIRECT(calc!U$10)),0)+IFERROR(SUMIF(INDIRECT(calc!U$8),$D16,INDIRECT(calc!U$11)),0),"")</f>
        <v>0</v>
      </c>
      <c r="U16" s="162">
        <f ca="1">IFERROR(IFERROR(SUMIF(INDIRECT(calc!V$6),$D16,INDIRECT(calc!V$9)),0)+IFERROR(SUMIF(INDIRECT(calc!V$7),$D16,INDIRECT(calc!V$10)),0)+IFERROR(SUMIF(INDIRECT(calc!V$8),$D16,INDIRECT(calc!V$11)),0),"")</f>
        <v>0</v>
      </c>
      <c r="V16" s="162">
        <f ca="1">IFERROR(IFERROR(SUMIF(INDIRECT(calc!W$6),$D16,INDIRECT(calc!W$9)),0)+IFERROR(SUMIF(INDIRECT(calc!W$7),$D16,INDIRECT(calc!W$10)),0)+IFERROR(SUMIF(INDIRECT(calc!W$8),$D16,INDIRECT(calc!W$11)),0),"")</f>
        <v>0</v>
      </c>
      <c r="W16" s="162">
        <f ca="1">IFERROR(IFERROR(SUMIF(INDIRECT(calc!X$6),$D16,INDIRECT(calc!X$9)),0)+IFERROR(SUMIF(INDIRECT(calc!X$7),$D16,INDIRECT(calc!X$10)),0)+IFERROR(SUMIF(INDIRECT(calc!X$8),$D16,INDIRECT(calc!X$11)),0),"")</f>
        <v>0</v>
      </c>
      <c r="Y16" s="151"/>
    </row>
    <row r="17" spans="3:25" ht="16.2" thickTop="1">
      <c r="C17" s="163" t="str">
        <f t="shared" ca="1" si="0"/>
        <v/>
      </c>
      <c r="D17" s="136" t="str">
        <f>LEFT(Stocks!D17,9)</f>
        <v>7320091AA</v>
      </c>
      <c r="E17" s="136" t="str">
        <f ca="1">IF(calc!F17="","",IF(OFFSET(INDIRECT(calc!F17),,-1)&lt;&gt;"",OFFSET(INDIRECT(calc!F17),,-1),IF(OFFSET(INDIRECT(calc!F17),,-2)&lt;&gt;"",OFFSET(INDIRECT(calc!F17),,-2),IF(OFFSET(INDIRECT(calc!F17),,-3)&lt;&gt;"",OFFSET(INDIRECT(calc!F17),,-3),IF(OFFSET(INDIRECT(calc!F17),,-4)&lt;&gt;"",OFFSET(INDIRECT(calc!F17),,-4),IF(OFFSET(INDIRECT(calc!F17),,-5)&lt;&gt;"",OFFSET(INDIRECT(calc!F17),,-5),IF(OFFSET(INDIRECT(calc!F17),,-6),OFFSET(INDIRECT(calc!F17),,-6))))))))</f>
        <v>HEAT SHIELD</v>
      </c>
      <c r="F17" s="159">
        <f>Stocks!B17</f>
        <v>2204</v>
      </c>
      <c r="G17" s="159">
        <f t="shared" ca="1" si="1"/>
        <v>86</v>
      </c>
      <c r="H17" s="165">
        <f t="shared" ca="1" si="2"/>
        <v>0</v>
      </c>
      <c r="I17" s="162">
        <f ca="1">IFERROR(IFERROR(SUMIF(INDIRECT(calc!J$6),$D17,INDIRECT(calc!J$9)),0)+IFERROR(SUMIF(INDIRECT(calc!J$7),$D17,INDIRECT(calc!J$10)),0)+IFERROR(SUMIF(INDIRECT(calc!J$8),$D17,INDIRECT(calc!J$11)),0),"")</f>
        <v>0</v>
      </c>
      <c r="J17" s="162">
        <f ca="1">IFERROR(IFERROR(SUMIF(INDIRECT(calc!K$6),$D17,INDIRECT(calc!K$9)),0)+IFERROR(SUMIF(INDIRECT(calc!K$7),$D17,INDIRECT(calc!K$10)),0)+IFERROR(SUMIF(INDIRECT(calc!K$8),$D17,INDIRECT(calc!K$11)),0),"")</f>
        <v>86</v>
      </c>
      <c r="K17" s="162">
        <f ca="1">IFERROR(SUMIF(INDIRECT(calc!L$6),$D17,INDIRECT(calc!L$9)),0)+IFERROR(SUMIF(INDIRECT(calc!L$7),$D17,INDIRECT(calc!L$10)),0)+IFERROR(SUMIF(INDIRECT(calc!L$8),$D17,INDIRECT(calc!L$11)),0)</f>
        <v>0</v>
      </c>
      <c r="L17" s="162">
        <f ca="1">IFERROR(IFERROR(SUMIF(INDIRECT(calc!M$6),$D17,INDIRECT(calc!M$9)),0)+IFERROR(SUMIF(INDIRECT(calc!M$7),$D17,INDIRECT(calc!M$10)),0)+IFERROR(SUMIF(INDIRECT(calc!M$8),$D17,INDIRECT(calc!M$11)),0),"")</f>
        <v>0</v>
      </c>
      <c r="M17" s="162">
        <f ca="1">IFERROR(IFERROR(SUMIF(INDIRECT(calc!N$6),$D17,INDIRECT(calc!N$9)),0)+IFERROR(SUMIF(INDIRECT(calc!N$7),$D17,INDIRECT(calc!N$10)),0)+IFERROR(SUMIF(INDIRECT(calc!N$8),$D17,INDIRECT(calc!N$11)),0),"")</f>
        <v>0</v>
      </c>
      <c r="N17" s="162">
        <f ca="1">IFERROR(IFERROR(SUMIF(INDIRECT(calc!O$6),$D17,INDIRECT(calc!O$9)),0)+IFERROR(SUMIF(INDIRECT(calc!O$7),$D17,INDIRECT(calc!O$10)),0)+IFERROR(SUMIF(INDIRECT(calc!O$8),$D17,INDIRECT(calc!O$11)),0),"")</f>
        <v>0</v>
      </c>
      <c r="O17" s="162">
        <f ca="1">IFERROR(IFERROR(SUMIF(INDIRECT(calc!P$6),$D17,INDIRECT(calc!P$9)),0)+IFERROR(SUMIF(INDIRECT(calc!P$7),$D17,INDIRECT(calc!P$10)),0)+IFERROR(SUMIF(INDIRECT(calc!P$8),$D17,INDIRECT(calc!P$11)),0),"")</f>
        <v>0</v>
      </c>
      <c r="P17" s="162">
        <f ca="1">IFERROR(IFERROR(SUMIF(INDIRECT(calc!Q$6),$D17,INDIRECT(calc!Q$9)),0)+IFERROR(SUMIF(INDIRECT(calc!Q$7),$D17,INDIRECT(calc!Q$10)),0)+IFERROR(SUMIF(INDIRECT(calc!Q$8),$D17,INDIRECT(calc!Q$11)),0),"")</f>
        <v>0</v>
      </c>
      <c r="Q17" s="162">
        <f ca="1">IFERROR(IFERROR(SUMIF(INDIRECT(calc!R$6),$D17,INDIRECT(calc!R$9)),0)+IFERROR(SUMIF(INDIRECT(calc!R$7),$D17,INDIRECT(calc!R$10)),0)+IFERROR(SUMIF(INDIRECT(calc!R$8),$D17,INDIRECT(calc!R$11)),0),"")</f>
        <v>0</v>
      </c>
      <c r="R17" s="162">
        <f ca="1">IFERROR(IFERROR(SUMIF(INDIRECT(calc!S$6),$D17,INDIRECT(calc!S$9)),0)+IFERROR(SUMIF(INDIRECT(calc!S$7),$D17,INDIRECT(calc!S$10)),0)+IFERROR(SUMIF(INDIRECT(calc!S$8),$D17,INDIRECT(calc!S$11)),0),"")</f>
        <v>0</v>
      </c>
      <c r="S17" s="162">
        <f ca="1">IFERROR(IFERROR(SUMIF(INDIRECT(calc!T$6),$D17,INDIRECT(calc!T$9)),0)+IFERROR(SUMIF(INDIRECT(calc!T$7),$D17,INDIRECT(calc!T$10)),0)+IFERROR(SUMIF(INDIRECT(calc!T$8),$D17,INDIRECT(calc!T$11)),0),"")</f>
        <v>0</v>
      </c>
      <c r="T17" s="162">
        <f ca="1">IFERROR(IFERROR(SUMIF(INDIRECT(calc!U$6),$D17,INDIRECT(calc!U$9)),0)+IFERROR(SUMIF(INDIRECT(calc!U$7),$D17,INDIRECT(calc!U$10)),0)+IFERROR(SUMIF(INDIRECT(calc!U$8),$D17,INDIRECT(calc!U$11)),0),"")</f>
        <v>0</v>
      </c>
      <c r="U17" s="162">
        <f ca="1">IFERROR(IFERROR(SUMIF(INDIRECT(calc!V$6),$D17,INDIRECT(calc!V$9)),0)+IFERROR(SUMIF(INDIRECT(calc!V$7),$D17,INDIRECT(calc!V$10)),0)+IFERROR(SUMIF(INDIRECT(calc!V$8),$D17,INDIRECT(calc!V$11)),0),"")</f>
        <v>0</v>
      </c>
      <c r="V17" s="162">
        <f ca="1">IFERROR(IFERROR(SUMIF(INDIRECT(calc!W$6),$D17,INDIRECT(calc!W$9)),0)+IFERROR(SUMIF(INDIRECT(calc!W$7),$D17,INDIRECT(calc!W$10)),0)+IFERROR(SUMIF(INDIRECT(calc!W$8),$D17,INDIRECT(calc!W$11)),0),"")</f>
        <v>0</v>
      </c>
      <c r="W17" s="162">
        <f ca="1">IFERROR(IFERROR(SUMIF(INDIRECT(calc!X$6),$D17,INDIRECT(calc!X$9)),0)+IFERROR(SUMIF(INDIRECT(calc!X$7),$D17,INDIRECT(calc!X$10)),0)+IFERROR(SUMIF(INDIRECT(calc!X$8),$D17,INDIRECT(calc!X$11)),0),"")</f>
        <v>0</v>
      </c>
      <c r="Y17" s="151"/>
    </row>
    <row r="18" spans="3:25">
      <c r="C18" s="163" t="str">
        <f t="shared" ca="1" si="0"/>
        <v/>
      </c>
      <c r="D18" s="136" t="str">
        <f>LEFT(Stocks!D18,9)</f>
        <v>7320092AA</v>
      </c>
      <c r="E18" s="136" t="str">
        <f ca="1">IF(calc!F18="","",IF(OFFSET(INDIRECT(calc!F18),,-1)&lt;&gt;"",OFFSET(INDIRECT(calc!F18),,-1),IF(OFFSET(INDIRECT(calc!F18),,-2)&lt;&gt;"",OFFSET(INDIRECT(calc!F18),,-2),IF(OFFSET(INDIRECT(calc!F18),,-3)&lt;&gt;"",OFFSET(INDIRECT(calc!F18),,-3),IF(OFFSET(INDIRECT(calc!F18),,-4)&lt;&gt;"",OFFSET(INDIRECT(calc!F18),,-4),IF(OFFSET(INDIRECT(calc!F18),,-5)&lt;&gt;"",OFFSET(INDIRECT(calc!F18),,-5),IF(OFFSET(INDIRECT(calc!F18),,-6),OFFSET(INDIRECT(calc!F18),,-6))))))))</f>
        <v>HEATSHIELD BOSS</v>
      </c>
      <c r="F18" s="159">
        <f>Stocks!B18</f>
        <v>4109</v>
      </c>
      <c r="G18" s="159">
        <f t="shared" ca="1" si="1"/>
        <v>76</v>
      </c>
      <c r="H18" s="165">
        <f t="shared" ca="1" si="2"/>
        <v>0</v>
      </c>
      <c r="I18" s="162">
        <f ca="1">IFERROR(IFERROR(SUMIF(INDIRECT(calc!J$6),$D18,INDIRECT(calc!J$9)),0)+IFERROR(SUMIF(INDIRECT(calc!J$7),$D18,INDIRECT(calc!J$10)),0)+IFERROR(SUMIF(INDIRECT(calc!J$8),$D18,INDIRECT(calc!J$11)),0),"")</f>
        <v>0</v>
      </c>
      <c r="J18" s="162">
        <f ca="1">IFERROR(IFERROR(SUMIF(INDIRECT(calc!K$6),$D18,INDIRECT(calc!K$9)),0)+IFERROR(SUMIF(INDIRECT(calc!K$7),$D18,INDIRECT(calc!K$10)),0)+IFERROR(SUMIF(INDIRECT(calc!K$8),$D18,INDIRECT(calc!K$11)),0),"")</f>
        <v>76</v>
      </c>
      <c r="K18" s="162">
        <f ca="1">IFERROR(SUMIF(INDIRECT(calc!L$6),$D18,INDIRECT(calc!L$9)),0)+IFERROR(SUMIF(INDIRECT(calc!L$7),$D18,INDIRECT(calc!L$10)),0)+IFERROR(SUMIF(INDIRECT(calc!L$8),$D18,INDIRECT(calc!L$11)),0)</f>
        <v>0</v>
      </c>
      <c r="L18" s="162">
        <f ca="1">IFERROR(IFERROR(SUMIF(INDIRECT(calc!M$6),$D18,INDIRECT(calc!M$9)),0)+IFERROR(SUMIF(INDIRECT(calc!M$7),$D18,INDIRECT(calc!M$10)),0)+IFERROR(SUMIF(INDIRECT(calc!M$8),$D18,INDIRECT(calc!M$11)),0),"")</f>
        <v>0</v>
      </c>
      <c r="M18" s="162">
        <f ca="1">IFERROR(IFERROR(SUMIF(INDIRECT(calc!N$6),$D18,INDIRECT(calc!N$9)),0)+IFERROR(SUMIF(INDIRECT(calc!N$7),$D18,INDIRECT(calc!N$10)),0)+IFERROR(SUMIF(INDIRECT(calc!N$8),$D18,INDIRECT(calc!N$11)),0),"")</f>
        <v>0</v>
      </c>
      <c r="N18" s="162">
        <f ca="1">IFERROR(IFERROR(SUMIF(INDIRECT(calc!O$6),$D18,INDIRECT(calc!O$9)),0)+IFERROR(SUMIF(INDIRECT(calc!O$7),$D18,INDIRECT(calc!O$10)),0)+IFERROR(SUMIF(INDIRECT(calc!O$8),$D18,INDIRECT(calc!O$11)),0),"")</f>
        <v>0</v>
      </c>
      <c r="O18" s="162">
        <f ca="1">IFERROR(IFERROR(SUMIF(INDIRECT(calc!P$6),$D18,INDIRECT(calc!P$9)),0)+IFERROR(SUMIF(INDIRECT(calc!P$7),$D18,INDIRECT(calc!P$10)),0)+IFERROR(SUMIF(INDIRECT(calc!P$8),$D18,INDIRECT(calc!P$11)),0),"")</f>
        <v>0</v>
      </c>
      <c r="P18" s="162">
        <f ca="1">IFERROR(IFERROR(SUMIF(INDIRECT(calc!Q$6),$D18,INDIRECT(calc!Q$9)),0)+IFERROR(SUMIF(INDIRECT(calc!Q$7),$D18,INDIRECT(calc!Q$10)),0)+IFERROR(SUMIF(INDIRECT(calc!Q$8),$D18,INDIRECT(calc!Q$11)),0),"")</f>
        <v>0</v>
      </c>
      <c r="Q18" s="162">
        <f ca="1">IFERROR(IFERROR(SUMIF(INDIRECT(calc!R$6),$D18,INDIRECT(calc!R$9)),0)+IFERROR(SUMIF(INDIRECT(calc!R$7),$D18,INDIRECT(calc!R$10)),0)+IFERROR(SUMIF(INDIRECT(calc!R$8),$D18,INDIRECT(calc!R$11)),0),"")</f>
        <v>0</v>
      </c>
      <c r="R18" s="162">
        <f ca="1">IFERROR(IFERROR(SUMIF(INDIRECT(calc!S$6),$D18,INDIRECT(calc!S$9)),0)+IFERROR(SUMIF(INDIRECT(calc!S$7),$D18,INDIRECT(calc!S$10)),0)+IFERROR(SUMIF(INDIRECT(calc!S$8),$D18,INDIRECT(calc!S$11)),0),"")</f>
        <v>0</v>
      </c>
      <c r="S18" s="162">
        <f ca="1">IFERROR(IFERROR(SUMIF(INDIRECT(calc!T$6),$D18,INDIRECT(calc!T$9)),0)+IFERROR(SUMIF(INDIRECT(calc!T$7),$D18,INDIRECT(calc!T$10)),0)+IFERROR(SUMIF(INDIRECT(calc!T$8),$D18,INDIRECT(calc!T$11)),0),"")</f>
        <v>0</v>
      </c>
      <c r="T18" s="162">
        <f ca="1">IFERROR(IFERROR(SUMIF(INDIRECT(calc!U$6),$D18,INDIRECT(calc!U$9)),0)+IFERROR(SUMIF(INDIRECT(calc!U$7),$D18,INDIRECT(calc!U$10)),0)+IFERROR(SUMIF(INDIRECT(calc!U$8),$D18,INDIRECT(calc!U$11)),0),"")</f>
        <v>0</v>
      </c>
      <c r="U18" s="162">
        <f ca="1">IFERROR(IFERROR(SUMIF(INDIRECT(calc!V$6),$D18,INDIRECT(calc!V$9)),0)+IFERROR(SUMIF(INDIRECT(calc!V$7),$D18,INDIRECT(calc!V$10)),0)+IFERROR(SUMIF(INDIRECT(calc!V$8),$D18,INDIRECT(calc!V$11)),0),"")</f>
        <v>0</v>
      </c>
      <c r="V18" s="162">
        <f ca="1">IFERROR(IFERROR(SUMIF(INDIRECT(calc!W$6),$D18,INDIRECT(calc!W$9)),0)+IFERROR(SUMIF(INDIRECT(calc!W$7),$D18,INDIRECT(calc!W$10)),0)+IFERROR(SUMIF(INDIRECT(calc!W$8),$D18,INDIRECT(calc!W$11)),0),"")</f>
        <v>0</v>
      </c>
      <c r="W18" s="162">
        <f ca="1">IFERROR(IFERROR(SUMIF(INDIRECT(calc!X$6),$D18,INDIRECT(calc!X$9)),0)+IFERROR(SUMIF(INDIRECT(calc!X$7),$D18,INDIRECT(calc!X$10)),0)+IFERROR(SUMIF(INDIRECT(calc!X$8),$D18,INDIRECT(calc!X$11)),0),"")</f>
        <v>0</v>
      </c>
      <c r="Y18" s="151"/>
    </row>
    <row r="19" spans="3:25">
      <c r="C19" s="163" t="str">
        <f t="shared" ca="1" si="0"/>
        <v/>
      </c>
      <c r="D19" s="136" t="str">
        <f>LEFT(Stocks!D19,9)</f>
        <v>7320093AA</v>
      </c>
      <c r="E19" s="136" t="str">
        <f ca="1">IF(calc!F19="","",IF(OFFSET(INDIRECT(calc!F19),,-1)&lt;&gt;"",OFFSET(INDIRECT(calc!F19),,-1),IF(OFFSET(INDIRECT(calc!F19),,-2)&lt;&gt;"",OFFSET(INDIRECT(calc!F19),,-2),IF(OFFSET(INDIRECT(calc!F19),,-3)&lt;&gt;"",OFFSET(INDIRECT(calc!F19),,-3),IF(OFFSET(INDIRECT(calc!F19),,-4)&lt;&gt;"",OFFSET(INDIRECT(calc!F19),,-4),IF(OFFSET(INDIRECT(calc!F19),,-5)&lt;&gt;"",OFFSET(INDIRECT(calc!F19),,-5),IF(OFFSET(INDIRECT(calc!F19),,-6),OFFSET(INDIRECT(calc!F19),,-6))))))))</f>
        <v/>
      </c>
      <c r="F19" s="159">
        <f>Stocks!B19</f>
        <v>729</v>
      </c>
      <c r="G19" s="159">
        <f t="shared" ca="1" si="1"/>
        <v>0</v>
      </c>
      <c r="H19" s="165">
        <f t="shared" ca="1" si="2"/>
        <v>0</v>
      </c>
      <c r="I19" s="162">
        <f ca="1">IFERROR(IFERROR(SUMIF(INDIRECT(calc!J$6),$D19,INDIRECT(calc!J$9)),0)+IFERROR(SUMIF(INDIRECT(calc!J$7),$D19,INDIRECT(calc!J$10)),0)+IFERROR(SUMIF(INDIRECT(calc!J$8),$D19,INDIRECT(calc!J$11)),0),"")</f>
        <v>0</v>
      </c>
      <c r="J19" s="162">
        <f ca="1">IFERROR(IFERROR(SUMIF(INDIRECT(calc!K$6),$D19,INDIRECT(calc!K$9)),0)+IFERROR(SUMIF(INDIRECT(calc!K$7),$D19,INDIRECT(calc!K$10)),0)+IFERROR(SUMIF(INDIRECT(calc!K$8),$D19,INDIRECT(calc!K$11)),0),"")</f>
        <v>0</v>
      </c>
      <c r="K19" s="162">
        <f ca="1">IFERROR(SUMIF(INDIRECT(calc!L$6),$D19,INDIRECT(calc!L$9)),0)+IFERROR(SUMIF(INDIRECT(calc!L$7),$D19,INDIRECT(calc!L$10)),0)+IFERROR(SUMIF(INDIRECT(calc!L$8),$D19,INDIRECT(calc!L$11)),0)</f>
        <v>0</v>
      </c>
      <c r="L19" s="162">
        <f ca="1">IFERROR(IFERROR(SUMIF(INDIRECT(calc!M$6),$D19,INDIRECT(calc!M$9)),0)+IFERROR(SUMIF(INDIRECT(calc!M$7),$D19,INDIRECT(calc!M$10)),0)+IFERROR(SUMIF(INDIRECT(calc!M$8),$D19,INDIRECT(calc!M$11)),0),"")</f>
        <v>0</v>
      </c>
      <c r="M19" s="162">
        <f ca="1">IFERROR(IFERROR(SUMIF(INDIRECT(calc!N$6),$D19,INDIRECT(calc!N$9)),0)+IFERROR(SUMIF(INDIRECT(calc!N$7),$D19,INDIRECT(calc!N$10)),0)+IFERROR(SUMIF(INDIRECT(calc!N$8),$D19,INDIRECT(calc!N$11)),0),"")</f>
        <v>0</v>
      </c>
      <c r="N19" s="162">
        <f ca="1">IFERROR(IFERROR(SUMIF(INDIRECT(calc!O$6),$D19,INDIRECT(calc!O$9)),0)+IFERROR(SUMIF(INDIRECT(calc!O$7),$D19,INDIRECT(calc!O$10)),0)+IFERROR(SUMIF(INDIRECT(calc!O$8),$D19,INDIRECT(calc!O$11)),0),"")</f>
        <v>0</v>
      </c>
      <c r="O19" s="162">
        <f ca="1">IFERROR(IFERROR(SUMIF(INDIRECT(calc!P$6),$D19,INDIRECT(calc!P$9)),0)+IFERROR(SUMIF(INDIRECT(calc!P$7),$D19,INDIRECT(calc!P$10)),0)+IFERROR(SUMIF(INDIRECT(calc!P$8),$D19,INDIRECT(calc!P$11)),0),"")</f>
        <v>0</v>
      </c>
      <c r="P19" s="162">
        <f ca="1">IFERROR(IFERROR(SUMIF(INDIRECT(calc!Q$6),$D19,INDIRECT(calc!Q$9)),0)+IFERROR(SUMIF(INDIRECT(calc!Q$7),$D19,INDIRECT(calc!Q$10)),0)+IFERROR(SUMIF(INDIRECT(calc!Q$8),$D19,INDIRECT(calc!Q$11)),0),"")</f>
        <v>0</v>
      </c>
      <c r="Q19" s="162">
        <f ca="1">IFERROR(IFERROR(SUMIF(INDIRECT(calc!R$6),$D19,INDIRECT(calc!R$9)),0)+IFERROR(SUMIF(INDIRECT(calc!R$7),$D19,INDIRECT(calc!R$10)),0)+IFERROR(SUMIF(INDIRECT(calc!R$8),$D19,INDIRECT(calc!R$11)),0),"")</f>
        <v>0</v>
      </c>
      <c r="R19" s="162">
        <f ca="1">IFERROR(IFERROR(SUMIF(INDIRECT(calc!S$6),$D19,INDIRECT(calc!S$9)),0)+IFERROR(SUMIF(INDIRECT(calc!S$7),$D19,INDIRECT(calc!S$10)),0)+IFERROR(SUMIF(INDIRECT(calc!S$8),$D19,INDIRECT(calc!S$11)),0),"")</f>
        <v>0</v>
      </c>
      <c r="S19" s="162">
        <f ca="1">IFERROR(IFERROR(SUMIF(INDIRECT(calc!T$6),$D19,INDIRECT(calc!T$9)),0)+IFERROR(SUMIF(INDIRECT(calc!T$7),$D19,INDIRECT(calc!T$10)),0)+IFERROR(SUMIF(INDIRECT(calc!T$8),$D19,INDIRECT(calc!T$11)),0),"")</f>
        <v>0</v>
      </c>
      <c r="T19" s="162">
        <f ca="1">IFERROR(IFERROR(SUMIF(INDIRECT(calc!U$6),$D19,INDIRECT(calc!U$9)),0)+IFERROR(SUMIF(INDIRECT(calc!U$7),$D19,INDIRECT(calc!U$10)),0)+IFERROR(SUMIF(INDIRECT(calc!U$8),$D19,INDIRECT(calc!U$11)),0),"")</f>
        <v>0</v>
      </c>
      <c r="U19" s="162">
        <f ca="1">IFERROR(IFERROR(SUMIF(INDIRECT(calc!V$6),$D19,INDIRECT(calc!V$9)),0)+IFERROR(SUMIF(INDIRECT(calc!V$7),$D19,INDIRECT(calc!V$10)),0)+IFERROR(SUMIF(INDIRECT(calc!V$8),$D19,INDIRECT(calc!V$11)),0),"")</f>
        <v>0</v>
      </c>
      <c r="V19" s="162">
        <f ca="1">IFERROR(IFERROR(SUMIF(INDIRECT(calc!W$6),$D19,INDIRECT(calc!W$9)),0)+IFERROR(SUMIF(INDIRECT(calc!W$7),$D19,INDIRECT(calc!W$10)),0)+IFERROR(SUMIF(INDIRECT(calc!W$8),$D19,INDIRECT(calc!W$11)),0),"")</f>
        <v>0</v>
      </c>
      <c r="W19" s="162">
        <f ca="1">IFERROR(IFERROR(SUMIF(INDIRECT(calc!X$6),$D19,INDIRECT(calc!X$9)),0)+IFERROR(SUMIF(INDIRECT(calc!X$7),$D19,INDIRECT(calc!X$10)),0)+IFERROR(SUMIF(INDIRECT(calc!X$8),$D19,INDIRECT(calc!X$11)),0),"")</f>
        <v>0</v>
      </c>
      <c r="Y19" s="151"/>
    </row>
    <row r="20" spans="3:25">
      <c r="C20" s="163" t="str">
        <f t="shared" ca="1" si="0"/>
        <v/>
      </c>
      <c r="D20" s="136" t="str">
        <f>LEFT(Stocks!D20,9)</f>
        <v>7320094AA</v>
      </c>
      <c r="E20" s="136" t="str">
        <f ca="1">IF(calc!F20="","",IF(OFFSET(INDIRECT(calc!F20),,-1)&lt;&gt;"",OFFSET(INDIRECT(calc!F20),,-1),IF(OFFSET(INDIRECT(calc!F20),,-2)&lt;&gt;"",OFFSET(INDIRECT(calc!F20),,-2),IF(OFFSET(INDIRECT(calc!F20),,-3)&lt;&gt;"",OFFSET(INDIRECT(calc!F20),,-3),IF(OFFSET(INDIRECT(calc!F20),,-4)&lt;&gt;"",OFFSET(INDIRECT(calc!F20),,-4),IF(OFFSET(INDIRECT(calc!F20),,-5)&lt;&gt;"",OFFSET(INDIRECT(calc!F20),,-5),IF(OFFSET(INDIRECT(calc!F20),,-6),OFFSET(INDIRECT(calc!F20),,-6))))))))</f>
        <v/>
      </c>
      <c r="F20" s="159">
        <f>Stocks!B20</f>
        <v>712</v>
      </c>
      <c r="G20" s="159">
        <f t="shared" ca="1" si="1"/>
        <v>0</v>
      </c>
      <c r="H20" s="165">
        <f t="shared" ca="1" si="2"/>
        <v>0</v>
      </c>
      <c r="I20" s="162">
        <f ca="1">IFERROR(IFERROR(SUMIF(INDIRECT(calc!J$6),$D20,INDIRECT(calc!J$9)),0)+IFERROR(SUMIF(INDIRECT(calc!J$7),$D20,INDIRECT(calc!J$10)),0)+IFERROR(SUMIF(INDIRECT(calc!J$8),$D20,INDIRECT(calc!J$11)),0),"")</f>
        <v>0</v>
      </c>
      <c r="J20" s="162">
        <f ca="1">IFERROR(IFERROR(SUMIF(INDIRECT(calc!K$6),$D20,INDIRECT(calc!K$9)),0)+IFERROR(SUMIF(INDIRECT(calc!K$7),$D20,INDIRECT(calc!K$10)),0)+IFERROR(SUMIF(INDIRECT(calc!K$8),$D20,INDIRECT(calc!K$11)),0),"")</f>
        <v>0</v>
      </c>
      <c r="K20" s="162">
        <f ca="1">IFERROR(SUMIF(INDIRECT(calc!L$6),$D20,INDIRECT(calc!L$9)),0)+IFERROR(SUMIF(INDIRECT(calc!L$7),$D20,INDIRECT(calc!L$10)),0)+IFERROR(SUMIF(INDIRECT(calc!L$8),$D20,INDIRECT(calc!L$11)),0)</f>
        <v>0</v>
      </c>
      <c r="L20" s="162">
        <f ca="1">IFERROR(IFERROR(SUMIF(INDIRECT(calc!M$6),$D20,INDIRECT(calc!M$9)),0)+IFERROR(SUMIF(INDIRECT(calc!M$7),$D20,INDIRECT(calc!M$10)),0)+IFERROR(SUMIF(INDIRECT(calc!M$8),$D20,INDIRECT(calc!M$11)),0),"")</f>
        <v>0</v>
      </c>
      <c r="M20" s="162">
        <f ca="1">IFERROR(IFERROR(SUMIF(INDIRECT(calc!N$6),$D20,INDIRECT(calc!N$9)),0)+IFERROR(SUMIF(INDIRECT(calc!N$7),$D20,INDIRECT(calc!N$10)),0)+IFERROR(SUMIF(INDIRECT(calc!N$8),$D20,INDIRECT(calc!N$11)),0),"")</f>
        <v>0</v>
      </c>
      <c r="N20" s="162">
        <f ca="1">IFERROR(IFERROR(SUMIF(INDIRECT(calc!O$6),$D20,INDIRECT(calc!O$9)),0)+IFERROR(SUMIF(INDIRECT(calc!O$7),$D20,INDIRECT(calc!O$10)),0)+IFERROR(SUMIF(INDIRECT(calc!O$8),$D20,INDIRECT(calc!O$11)),0),"")</f>
        <v>0</v>
      </c>
      <c r="O20" s="162">
        <f ca="1">IFERROR(IFERROR(SUMIF(INDIRECT(calc!P$6),$D20,INDIRECT(calc!P$9)),0)+IFERROR(SUMIF(INDIRECT(calc!P$7),$D20,INDIRECT(calc!P$10)),0)+IFERROR(SUMIF(INDIRECT(calc!P$8),$D20,INDIRECT(calc!P$11)),0),"")</f>
        <v>0</v>
      </c>
      <c r="P20" s="162">
        <f ca="1">IFERROR(IFERROR(SUMIF(INDIRECT(calc!Q$6),$D20,INDIRECT(calc!Q$9)),0)+IFERROR(SUMIF(INDIRECT(calc!Q$7),$D20,INDIRECT(calc!Q$10)),0)+IFERROR(SUMIF(INDIRECT(calc!Q$8),$D20,INDIRECT(calc!Q$11)),0),"")</f>
        <v>0</v>
      </c>
      <c r="Q20" s="162">
        <f ca="1">IFERROR(IFERROR(SUMIF(INDIRECT(calc!R$6),$D20,INDIRECT(calc!R$9)),0)+IFERROR(SUMIF(INDIRECT(calc!R$7),$D20,INDIRECT(calc!R$10)),0)+IFERROR(SUMIF(INDIRECT(calc!R$8),$D20,INDIRECT(calc!R$11)),0),"")</f>
        <v>0</v>
      </c>
      <c r="R20" s="162">
        <f ca="1">IFERROR(IFERROR(SUMIF(INDIRECT(calc!S$6),$D20,INDIRECT(calc!S$9)),0)+IFERROR(SUMIF(INDIRECT(calc!S$7),$D20,INDIRECT(calc!S$10)),0)+IFERROR(SUMIF(INDIRECT(calc!S$8),$D20,INDIRECT(calc!S$11)),0),"")</f>
        <v>0</v>
      </c>
      <c r="S20" s="162">
        <f ca="1">IFERROR(IFERROR(SUMIF(INDIRECT(calc!T$6),$D20,INDIRECT(calc!T$9)),0)+IFERROR(SUMIF(INDIRECT(calc!T$7),$D20,INDIRECT(calc!T$10)),0)+IFERROR(SUMIF(INDIRECT(calc!T$8),$D20,INDIRECT(calc!T$11)),0),"")</f>
        <v>0</v>
      </c>
      <c r="T20" s="162">
        <f ca="1">IFERROR(IFERROR(SUMIF(INDIRECT(calc!U$6),$D20,INDIRECT(calc!U$9)),0)+IFERROR(SUMIF(INDIRECT(calc!U$7),$D20,INDIRECT(calc!U$10)),0)+IFERROR(SUMIF(INDIRECT(calc!U$8),$D20,INDIRECT(calc!U$11)),0),"")</f>
        <v>0</v>
      </c>
      <c r="U20" s="162">
        <f ca="1">IFERROR(IFERROR(SUMIF(INDIRECT(calc!V$6),$D20,INDIRECT(calc!V$9)),0)+IFERROR(SUMIF(INDIRECT(calc!V$7),$D20,INDIRECT(calc!V$10)),0)+IFERROR(SUMIF(INDIRECT(calc!V$8),$D20,INDIRECT(calc!V$11)),0),"")</f>
        <v>0</v>
      </c>
      <c r="V20" s="162">
        <f ca="1">IFERROR(IFERROR(SUMIF(INDIRECT(calc!W$6),$D20,INDIRECT(calc!W$9)),0)+IFERROR(SUMIF(INDIRECT(calc!W$7),$D20,INDIRECT(calc!W$10)),0)+IFERROR(SUMIF(INDIRECT(calc!W$8),$D20,INDIRECT(calc!W$11)),0),"")</f>
        <v>0</v>
      </c>
      <c r="W20" s="162">
        <f ca="1">IFERROR(IFERROR(SUMIF(INDIRECT(calc!X$6),$D20,INDIRECT(calc!X$9)),0)+IFERROR(SUMIF(INDIRECT(calc!X$7),$D20,INDIRECT(calc!X$10)),0)+IFERROR(SUMIF(INDIRECT(calc!X$8),$D20,INDIRECT(calc!X$11)),0),"")</f>
        <v>0</v>
      </c>
      <c r="Y20" s="151"/>
    </row>
    <row r="21" spans="3:25">
      <c r="C21" s="163" t="str">
        <f t="shared" ca="1" si="0"/>
        <v/>
      </c>
      <c r="D21" s="136" t="str">
        <f>LEFT(Stocks!D21,9)</f>
        <v>7320248AA</v>
      </c>
      <c r="E21" s="136" t="str">
        <f ca="1">IF(calc!F21="","",IF(OFFSET(INDIRECT(calc!F21),,-1)&lt;&gt;"",OFFSET(INDIRECT(calc!F21),,-1),IF(OFFSET(INDIRECT(calc!F21),,-2)&lt;&gt;"",OFFSET(INDIRECT(calc!F21),,-2),IF(OFFSET(INDIRECT(calc!F21),,-3)&lt;&gt;"",OFFSET(INDIRECT(calc!F21),,-3),IF(OFFSET(INDIRECT(calc!F21),,-4)&lt;&gt;"",OFFSET(INDIRECT(calc!F21),,-4),IF(OFFSET(INDIRECT(calc!F21),,-5)&lt;&gt;"",OFFSET(INDIRECT(calc!F21),,-5),IF(OFFSET(INDIRECT(calc!F21),,-6),OFFSET(INDIRECT(calc!F21),,-6))))))))</f>
        <v/>
      </c>
      <c r="F21" s="159">
        <f>Stocks!B21</f>
        <v>768</v>
      </c>
      <c r="G21" s="159">
        <f t="shared" ca="1" si="1"/>
        <v>0</v>
      </c>
      <c r="H21" s="165">
        <f t="shared" ca="1" si="2"/>
        <v>0</v>
      </c>
      <c r="I21" s="162">
        <f ca="1">IFERROR(IFERROR(SUMIF(INDIRECT(calc!J$6),$D21,INDIRECT(calc!J$9)),0)+IFERROR(SUMIF(INDIRECT(calc!J$7),$D21,INDIRECT(calc!J$10)),0)+IFERROR(SUMIF(INDIRECT(calc!J$8),$D21,INDIRECT(calc!J$11)),0),"")</f>
        <v>0</v>
      </c>
      <c r="J21" s="162">
        <f ca="1">IFERROR(IFERROR(SUMIF(INDIRECT(calc!K$6),$D21,INDIRECT(calc!K$9)),0)+IFERROR(SUMIF(INDIRECT(calc!K$7),$D21,INDIRECT(calc!K$10)),0)+IFERROR(SUMIF(INDIRECT(calc!K$8),$D21,INDIRECT(calc!K$11)),0),"")</f>
        <v>0</v>
      </c>
      <c r="K21" s="162">
        <f ca="1">IFERROR(SUMIF(INDIRECT(calc!L$6),$D21,INDIRECT(calc!L$9)),0)+IFERROR(SUMIF(INDIRECT(calc!L$7),$D21,INDIRECT(calc!L$10)),0)+IFERROR(SUMIF(INDIRECT(calc!L$8),$D21,INDIRECT(calc!L$11)),0)</f>
        <v>0</v>
      </c>
      <c r="L21" s="162">
        <f ca="1">IFERROR(IFERROR(SUMIF(INDIRECT(calc!M$6),$D21,INDIRECT(calc!M$9)),0)+IFERROR(SUMIF(INDIRECT(calc!M$7),$D21,INDIRECT(calc!M$10)),0)+IFERROR(SUMIF(INDIRECT(calc!M$8),$D21,INDIRECT(calc!M$11)),0),"")</f>
        <v>0</v>
      </c>
      <c r="M21" s="162">
        <f ca="1">IFERROR(IFERROR(SUMIF(INDIRECT(calc!N$6),$D21,INDIRECT(calc!N$9)),0)+IFERROR(SUMIF(INDIRECT(calc!N$7),$D21,INDIRECT(calc!N$10)),0)+IFERROR(SUMIF(INDIRECT(calc!N$8),$D21,INDIRECT(calc!N$11)),0),"")</f>
        <v>0</v>
      </c>
      <c r="N21" s="162">
        <f ca="1">IFERROR(IFERROR(SUMIF(INDIRECT(calc!O$6),$D21,INDIRECT(calc!O$9)),0)+IFERROR(SUMIF(INDIRECT(calc!O$7),$D21,INDIRECT(calc!O$10)),0)+IFERROR(SUMIF(INDIRECT(calc!O$8),$D21,INDIRECT(calc!O$11)),0),"")</f>
        <v>0</v>
      </c>
      <c r="O21" s="162">
        <f ca="1">IFERROR(IFERROR(SUMIF(INDIRECT(calc!P$6),$D21,INDIRECT(calc!P$9)),0)+IFERROR(SUMIF(INDIRECT(calc!P$7),$D21,INDIRECT(calc!P$10)),0)+IFERROR(SUMIF(INDIRECT(calc!P$8),$D21,INDIRECT(calc!P$11)),0),"")</f>
        <v>0</v>
      </c>
      <c r="P21" s="162">
        <f ca="1">IFERROR(IFERROR(SUMIF(INDIRECT(calc!Q$6),$D21,INDIRECT(calc!Q$9)),0)+IFERROR(SUMIF(INDIRECT(calc!Q$7),$D21,INDIRECT(calc!Q$10)),0)+IFERROR(SUMIF(INDIRECT(calc!Q$8),$D21,INDIRECT(calc!Q$11)),0),"")</f>
        <v>0</v>
      </c>
      <c r="Q21" s="162">
        <f ca="1">IFERROR(IFERROR(SUMIF(INDIRECT(calc!R$6),$D21,INDIRECT(calc!R$9)),0)+IFERROR(SUMIF(INDIRECT(calc!R$7),$D21,INDIRECT(calc!R$10)),0)+IFERROR(SUMIF(INDIRECT(calc!R$8),$D21,INDIRECT(calc!R$11)),0),"")</f>
        <v>0</v>
      </c>
      <c r="R21" s="162">
        <f ca="1">IFERROR(IFERROR(SUMIF(INDIRECT(calc!S$6),$D21,INDIRECT(calc!S$9)),0)+IFERROR(SUMIF(INDIRECT(calc!S$7),$D21,INDIRECT(calc!S$10)),0)+IFERROR(SUMIF(INDIRECT(calc!S$8),$D21,INDIRECT(calc!S$11)),0),"")</f>
        <v>0</v>
      </c>
      <c r="S21" s="162">
        <f ca="1">IFERROR(IFERROR(SUMIF(INDIRECT(calc!T$6),$D21,INDIRECT(calc!T$9)),0)+IFERROR(SUMIF(INDIRECT(calc!T$7),$D21,INDIRECT(calc!T$10)),0)+IFERROR(SUMIF(INDIRECT(calc!T$8),$D21,INDIRECT(calc!T$11)),0),"")</f>
        <v>0</v>
      </c>
      <c r="T21" s="162">
        <f ca="1">IFERROR(IFERROR(SUMIF(INDIRECT(calc!U$6),$D21,INDIRECT(calc!U$9)),0)+IFERROR(SUMIF(INDIRECT(calc!U$7),$D21,INDIRECT(calc!U$10)),0)+IFERROR(SUMIF(INDIRECT(calc!U$8),$D21,INDIRECT(calc!U$11)),0),"")</f>
        <v>0</v>
      </c>
      <c r="U21" s="162">
        <f ca="1">IFERROR(IFERROR(SUMIF(INDIRECT(calc!V$6),$D21,INDIRECT(calc!V$9)),0)+IFERROR(SUMIF(INDIRECT(calc!V$7),$D21,INDIRECT(calc!V$10)),0)+IFERROR(SUMIF(INDIRECT(calc!V$8),$D21,INDIRECT(calc!V$11)),0),"")</f>
        <v>0</v>
      </c>
      <c r="V21" s="162">
        <f ca="1">IFERROR(IFERROR(SUMIF(INDIRECT(calc!W$6),$D21,INDIRECT(calc!W$9)),0)+IFERROR(SUMIF(INDIRECT(calc!W$7),$D21,INDIRECT(calc!W$10)),0)+IFERROR(SUMIF(INDIRECT(calc!W$8),$D21,INDIRECT(calc!W$11)),0),"")</f>
        <v>0</v>
      </c>
      <c r="W21" s="162">
        <f ca="1">IFERROR(IFERROR(SUMIF(INDIRECT(calc!X$6),$D21,INDIRECT(calc!X$9)),0)+IFERROR(SUMIF(INDIRECT(calc!X$7),$D21,INDIRECT(calc!X$10)),0)+IFERROR(SUMIF(INDIRECT(calc!X$8),$D21,INDIRECT(calc!X$11)),0),"")</f>
        <v>0</v>
      </c>
      <c r="Y21" s="151"/>
    </row>
    <row r="22" spans="3:25">
      <c r="C22" s="163" t="str">
        <f t="shared" ca="1" si="0"/>
        <v/>
      </c>
      <c r="D22" s="136" t="str">
        <f>LEFT(Stocks!D22,9)</f>
        <v>7320665AA</v>
      </c>
      <c r="E22" s="136" t="str">
        <f ca="1">IF(calc!F22="","",IF(OFFSET(INDIRECT(calc!F22),,-1)&lt;&gt;"",OFFSET(INDIRECT(calc!F22),,-1),IF(OFFSET(INDIRECT(calc!F22),,-2)&lt;&gt;"",OFFSET(INDIRECT(calc!F22),,-2),IF(OFFSET(INDIRECT(calc!F22),,-3)&lt;&gt;"",OFFSET(INDIRECT(calc!F22),,-3),IF(OFFSET(INDIRECT(calc!F22),,-4)&lt;&gt;"",OFFSET(INDIRECT(calc!F22),,-4),IF(OFFSET(INDIRECT(calc!F22),,-5)&lt;&gt;"",OFFSET(INDIRECT(calc!F22),,-5),IF(OFFSET(INDIRECT(calc!F22),,-6),OFFSET(INDIRECT(calc!F22),,-6))))))))</f>
        <v/>
      </c>
      <c r="F22" s="159">
        <f>Stocks!B22</f>
        <v>1775</v>
      </c>
      <c r="G22" s="159">
        <f t="shared" ca="1" si="1"/>
        <v>0</v>
      </c>
      <c r="H22" s="165">
        <f t="shared" ca="1" si="2"/>
        <v>0</v>
      </c>
      <c r="I22" s="162">
        <f ca="1">IFERROR(IFERROR(SUMIF(INDIRECT(calc!J$6),$D22,INDIRECT(calc!J$9)),0)+IFERROR(SUMIF(INDIRECT(calc!J$7),$D22,INDIRECT(calc!J$10)),0)+IFERROR(SUMIF(INDIRECT(calc!J$8),$D22,INDIRECT(calc!J$11)),0),"")</f>
        <v>0</v>
      </c>
      <c r="J22" s="162">
        <f ca="1">IFERROR(IFERROR(SUMIF(INDIRECT(calc!K$6),$D22,INDIRECT(calc!K$9)),0)+IFERROR(SUMIF(INDIRECT(calc!K$7),$D22,INDIRECT(calc!K$10)),0)+IFERROR(SUMIF(INDIRECT(calc!K$8),$D22,INDIRECT(calc!K$11)),0),"")</f>
        <v>0</v>
      </c>
      <c r="K22" s="162">
        <f ca="1">IFERROR(SUMIF(INDIRECT(calc!L$6),$D22,INDIRECT(calc!L$9)),0)+IFERROR(SUMIF(INDIRECT(calc!L$7),$D22,INDIRECT(calc!L$10)),0)+IFERROR(SUMIF(INDIRECT(calc!L$8),$D22,INDIRECT(calc!L$11)),0)</f>
        <v>0</v>
      </c>
      <c r="L22" s="162">
        <f ca="1">IFERROR(IFERROR(SUMIF(INDIRECT(calc!M$6),$D22,INDIRECT(calc!M$9)),0)+IFERROR(SUMIF(INDIRECT(calc!M$7),$D22,INDIRECT(calc!M$10)),0)+IFERROR(SUMIF(INDIRECT(calc!M$8),$D22,INDIRECT(calc!M$11)),0),"")</f>
        <v>0</v>
      </c>
      <c r="M22" s="162">
        <f ca="1">IFERROR(IFERROR(SUMIF(INDIRECT(calc!N$6),$D22,INDIRECT(calc!N$9)),0)+IFERROR(SUMIF(INDIRECT(calc!N$7),$D22,INDIRECT(calc!N$10)),0)+IFERROR(SUMIF(INDIRECT(calc!N$8),$D22,INDIRECT(calc!N$11)),0),"")</f>
        <v>0</v>
      </c>
      <c r="N22" s="162">
        <f ca="1">IFERROR(IFERROR(SUMIF(INDIRECT(calc!O$6),$D22,INDIRECT(calc!O$9)),0)+IFERROR(SUMIF(INDIRECT(calc!O$7),$D22,INDIRECT(calc!O$10)),0)+IFERROR(SUMIF(INDIRECT(calc!O$8),$D22,INDIRECT(calc!O$11)),0),"")</f>
        <v>0</v>
      </c>
      <c r="O22" s="162">
        <f ca="1">IFERROR(IFERROR(SUMIF(INDIRECT(calc!P$6),$D22,INDIRECT(calc!P$9)),0)+IFERROR(SUMIF(INDIRECT(calc!P$7),$D22,INDIRECT(calc!P$10)),0)+IFERROR(SUMIF(INDIRECT(calc!P$8),$D22,INDIRECT(calc!P$11)),0),"")</f>
        <v>0</v>
      </c>
      <c r="P22" s="162">
        <f ca="1">IFERROR(IFERROR(SUMIF(INDIRECT(calc!Q$6),$D22,INDIRECT(calc!Q$9)),0)+IFERROR(SUMIF(INDIRECT(calc!Q$7),$D22,INDIRECT(calc!Q$10)),0)+IFERROR(SUMIF(INDIRECT(calc!Q$8),$D22,INDIRECT(calc!Q$11)),0),"")</f>
        <v>0</v>
      </c>
      <c r="Q22" s="162">
        <f ca="1">IFERROR(IFERROR(SUMIF(INDIRECT(calc!R$6),$D22,INDIRECT(calc!R$9)),0)+IFERROR(SUMIF(INDIRECT(calc!R$7),$D22,INDIRECT(calc!R$10)),0)+IFERROR(SUMIF(INDIRECT(calc!R$8),$D22,INDIRECT(calc!R$11)),0),"")</f>
        <v>0</v>
      </c>
      <c r="R22" s="162">
        <f ca="1">IFERROR(IFERROR(SUMIF(INDIRECT(calc!S$6),$D22,INDIRECT(calc!S$9)),0)+IFERROR(SUMIF(INDIRECT(calc!S$7),$D22,INDIRECT(calc!S$10)),0)+IFERROR(SUMIF(INDIRECT(calc!S$8),$D22,INDIRECT(calc!S$11)),0),"")</f>
        <v>0</v>
      </c>
      <c r="S22" s="162">
        <f ca="1">IFERROR(IFERROR(SUMIF(INDIRECT(calc!T$6),$D22,INDIRECT(calc!T$9)),0)+IFERROR(SUMIF(INDIRECT(calc!T$7),$D22,INDIRECT(calc!T$10)),0)+IFERROR(SUMIF(INDIRECT(calc!T$8),$D22,INDIRECT(calc!T$11)),0),"")</f>
        <v>0</v>
      </c>
      <c r="T22" s="162">
        <f ca="1">IFERROR(IFERROR(SUMIF(INDIRECT(calc!U$6),$D22,INDIRECT(calc!U$9)),0)+IFERROR(SUMIF(INDIRECT(calc!U$7),$D22,INDIRECT(calc!U$10)),0)+IFERROR(SUMIF(INDIRECT(calc!U$8),$D22,INDIRECT(calc!U$11)),0),"")</f>
        <v>0</v>
      </c>
      <c r="U22" s="162">
        <f ca="1">IFERROR(IFERROR(SUMIF(INDIRECT(calc!V$6),$D22,INDIRECT(calc!V$9)),0)+IFERROR(SUMIF(INDIRECT(calc!V$7),$D22,INDIRECT(calc!V$10)),0)+IFERROR(SUMIF(INDIRECT(calc!V$8),$D22,INDIRECT(calc!V$11)),0),"")</f>
        <v>0</v>
      </c>
      <c r="V22" s="162">
        <f ca="1">IFERROR(IFERROR(SUMIF(INDIRECT(calc!W$6),$D22,INDIRECT(calc!W$9)),0)+IFERROR(SUMIF(INDIRECT(calc!W$7),$D22,INDIRECT(calc!W$10)),0)+IFERROR(SUMIF(INDIRECT(calc!W$8),$D22,INDIRECT(calc!W$11)),0),"")</f>
        <v>0</v>
      </c>
      <c r="W22" s="162">
        <f ca="1">IFERROR(IFERROR(SUMIF(INDIRECT(calc!X$6),$D22,INDIRECT(calc!X$9)),0)+IFERROR(SUMIF(INDIRECT(calc!X$7),$D22,INDIRECT(calc!X$10)),0)+IFERROR(SUMIF(INDIRECT(calc!X$8),$D22,INDIRECT(calc!X$11)),0),"")</f>
        <v>0</v>
      </c>
      <c r="Y22" s="151"/>
    </row>
    <row r="23" spans="3:25">
      <c r="C23" s="163" t="str">
        <f t="shared" ca="1" si="0"/>
        <v/>
      </c>
      <c r="D23" s="136" t="str">
        <f>LEFT(Stocks!D23,9)</f>
        <v>7320849AA</v>
      </c>
      <c r="E23" s="136" t="str">
        <f ca="1">IF(calc!F23="","",IF(OFFSET(INDIRECT(calc!F23),,-1)&lt;&gt;"",OFFSET(INDIRECT(calc!F23),,-1),IF(OFFSET(INDIRECT(calc!F23),,-2)&lt;&gt;"",OFFSET(INDIRECT(calc!F23),,-2),IF(OFFSET(INDIRECT(calc!F23),,-3)&lt;&gt;"",OFFSET(INDIRECT(calc!F23),,-3),IF(OFFSET(INDIRECT(calc!F23),,-4)&lt;&gt;"",OFFSET(INDIRECT(calc!F23),,-4),IF(OFFSET(INDIRECT(calc!F23),,-5)&lt;&gt;"",OFFSET(INDIRECT(calc!F23),,-5),IF(OFFSET(INDIRECT(calc!F23),,-6),OFFSET(INDIRECT(calc!F23),,-6))))))))</f>
        <v/>
      </c>
      <c r="F23" s="159">
        <f>Stocks!B23</f>
        <v>0</v>
      </c>
      <c r="G23" s="159">
        <f t="shared" ca="1" si="1"/>
        <v>0</v>
      </c>
      <c r="H23" s="165">
        <f t="shared" ca="1" si="2"/>
        <v>0</v>
      </c>
      <c r="I23" s="162">
        <f ca="1">IFERROR(IFERROR(SUMIF(INDIRECT(calc!J$6),$D23,INDIRECT(calc!J$9)),0)+IFERROR(SUMIF(INDIRECT(calc!J$7),$D23,INDIRECT(calc!J$10)),0)+IFERROR(SUMIF(INDIRECT(calc!J$8),$D23,INDIRECT(calc!J$11)),0),"")</f>
        <v>0</v>
      </c>
      <c r="J23" s="162">
        <f ca="1">IFERROR(IFERROR(SUMIF(INDIRECT(calc!K$6),$D23,INDIRECT(calc!K$9)),0)+IFERROR(SUMIF(INDIRECT(calc!K$7),$D23,INDIRECT(calc!K$10)),0)+IFERROR(SUMIF(INDIRECT(calc!K$8),$D23,INDIRECT(calc!K$11)),0),"")</f>
        <v>0</v>
      </c>
      <c r="K23" s="162">
        <f ca="1">IFERROR(SUMIF(INDIRECT(calc!L$6),$D23,INDIRECT(calc!L$9)),0)+IFERROR(SUMIF(INDIRECT(calc!L$7),$D23,INDIRECT(calc!L$10)),0)+IFERROR(SUMIF(INDIRECT(calc!L$8),$D23,INDIRECT(calc!L$11)),0)</f>
        <v>0</v>
      </c>
      <c r="L23" s="162">
        <f ca="1">IFERROR(IFERROR(SUMIF(INDIRECT(calc!M$6),$D23,INDIRECT(calc!M$9)),0)+IFERROR(SUMIF(INDIRECT(calc!M$7),$D23,INDIRECT(calc!M$10)),0)+IFERROR(SUMIF(INDIRECT(calc!M$8),$D23,INDIRECT(calc!M$11)),0),"")</f>
        <v>0</v>
      </c>
      <c r="M23" s="162">
        <f ca="1">IFERROR(IFERROR(SUMIF(INDIRECT(calc!N$6),$D23,INDIRECT(calc!N$9)),0)+IFERROR(SUMIF(INDIRECT(calc!N$7),$D23,INDIRECT(calc!N$10)),0)+IFERROR(SUMIF(INDIRECT(calc!N$8),$D23,INDIRECT(calc!N$11)),0),"")</f>
        <v>0</v>
      </c>
      <c r="N23" s="162">
        <f ca="1">IFERROR(IFERROR(SUMIF(INDIRECT(calc!O$6),$D23,INDIRECT(calc!O$9)),0)+IFERROR(SUMIF(INDIRECT(calc!O$7),$D23,INDIRECT(calc!O$10)),0)+IFERROR(SUMIF(INDIRECT(calc!O$8),$D23,INDIRECT(calc!O$11)),0),"")</f>
        <v>0</v>
      </c>
      <c r="O23" s="162">
        <f ca="1">IFERROR(IFERROR(SUMIF(INDIRECT(calc!P$6),$D23,INDIRECT(calc!P$9)),0)+IFERROR(SUMIF(INDIRECT(calc!P$7),$D23,INDIRECT(calc!P$10)),0)+IFERROR(SUMIF(INDIRECT(calc!P$8),$D23,INDIRECT(calc!P$11)),0),"")</f>
        <v>0</v>
      </c>
      <c r="P23" s="162">
        <f ca="1">IFERROR(IFERROR(SUMIF(INDIRECT(calc!Q$6),$D23,INDIRECT(calc!Q$9)),0)+IFERROR(SUMIF(INDIRECT(calc!Q$7),$D23,INDIRECT(calc!Q$10)),0)+IFERROR(SUMIF(INDIRECT(calc!Q$8),$D23,INDIRECT(calc!Q$11)),0),"")</f>
        <v>0</v>
      </c>
      <c r="Q23" s="162">
        <f ca="1">IFERROR(IFERROR(SUMIF(INDIRECT(calc!R$6),$D23,INDIRECT(calc!R$9)),0)+IFERROR(SUMIF(INDIRECT(calc!R$7),$D23,INDIRECT(calc!R$10)),0)+IFERROR(SUMIF(INDIRECT(calc!R$8),$D23,INDIRECT(calc!R$11)),0),"")</f>
        <v>0</v>
      </c>
      <c r="R23" s="162">
        <f ca="1">IFERROR(IFERROR(SUMIF(INDIRECT(calc!S$6),$D23,INDIRECT(calc!S$9)),0)+IFERROR(SUMIF(INDIRECT(calc!S$7),$D23,INDIRECT(calc!S$10)),0)+IFERROR(SUMIF(INDIRECT(calc!S$8),$D23,INDIRECT(calc!S$11)),0),"")</f>
        <v>0</v>
      </c>
      <c r="S23" s="162">
        <f ca="1">IFERROR(IFERROR(SUMIF(INDIRECT(calc!T$6),$D23,INDIRECT(calc!T$9)),0)+IFERROR(SUMIF(INDIRECT(calc!T$7),$D23,INDIRECT(calc!T$10)),0)+IFERROR(SUMIF(INDIRECT(calc!T$8),$D23,INDIRECT(calc!T$11)),0),"")</f>
        <v>0</v>
      </c>
      <c r="T23" s="162">
        <f ca="1">IFERROR(IFERROR(SUMIF(INDIRECT(calc!U$6),$D23,INDIRECT(calc!U$9)),0)+IFERROR(SUMIF(INDIRECT(calc!U$7),$D23,INDIRECT(calc!U$10)),0)+IFERROR(SUMIF(INDIRECT(calc!U$8),$D23,INDIRECT(calc!U$11)),0),"")</f>
        <v>0</v>
      </c>
      <c r="U23" s="162">
        <f ca="1">IFERROR(IFERROR(SUMIF(INDIRECT(calc!V$6),$D23,INDIRECT(calc!V$9)),0)+IFERROR(SUMIF(INDIRECT(calc!V$7),$D23,INDIRECT(calc!V$10)),0)+IFERROR(SUMIF(INDIRECT(calc!V$8),$D23,INDIRECT(calc!V$11)),0),"")</f>
        <v>0</v>
      </c>
      <c r="V23" s="162">
        <f ca="1">IFERROR(IFERROR(SUMIF(INDIRECT(calc!W$6),$D23,INDIRECT(calc!W$9)),0)+IFERROR(SUMIF(INDIRECT(calc!W$7),$D23,INDIRECT(calc!W$10)),0)+IFERROR(SUMIF(INDIRECT(calc!W$8),$D23,INDIRECT(calc!W$11)),0),"")</f>
        <v>0</v>
      </c>
      <c r="W23" s="162">
        <f ca="1">IFERROR(IFERROR(SUMIF(INDIRECT(calc!X$6),$D23,INDIRECT(calc!X$9)),0)+IFERROR(SUMIF(INDIRECT(calc!X$7),$D23,INDIRECT(calc!X$10)),0)+IFERROR(SUMIF(INDIRECT(calc!X$8),$D23,INDIRECT(calc!X$11)),0),"")</f>
        <v>0</v>
      </c>
      <c r="Y23" s="151"/>
    </row>
    <row r="24" spans="3:25">
      <c r="C24" s="163" t="str">
        <f t="shared" ca="1" si="0"/>
        <v>besoin</v>
      </c>
      <c r="D24" s="136" t="str">
        <f>LEFT(Stocks!D24,9)</f>
        <v>7321199TA</v>
      </c>
      <c r="E24" s="136" t="str">
        <f ca="1">IF(calc!F24="","",IF(OFFSET(INDIRECT(calc!F24),,-1)&lt;&gt;"",OFFSET(INDIRECT(calc!F24),,-1),IF(OFFSET(INDIRECT(calc!F24),,-2)&lt;&gt;"",OFFSET(INDIRECT(calc!F24),,-2),IF(OFFSET(INDIRECT(calc!F24),,-3)&lt;&gt;"",OFFSET(INDIRECT(calc!F24),,-3),IF(OFFSET(INDIRECT(calc!F24),,-4)&lt;&gt;"",OFFSET(INDIRECT(calc!F24),,-4),IF(OFFSET(INDIRECT(calc!F24),,-5)&lt;&gt;"",OFFSET(INDIRECT(calc!F24),,-5),IF(OFFSET(INDIRECT(calc!F24),,-6),OFFSET(INDIRECT(calc!F24),,-6))))))))</f>
        <v>RET CLIP</v>
      </c>
      <c r="F24" s="159">
        <f>Stocks!B24</f>
        <v>0</v>
      </c>
      <c r="G24" s="159">
        <f t="shared" ca="1" si="1"/>
        <v>2</v>
      </c>
      <c r="H24" s="165">
        <f t="shared" ca="1" si="2"/>
        <v>2</v>
      </c>
      <c r="I24" s="162">
        <f ca="1">IFERROR(IFERROR(SUMIF(INDIRECT(calc!J$6),$D24,INDIRECT(calc!J$9)),0)+IFERROR(SUMIF(INDIRECT(calc!J$7),$D24,INDIRECT(calc!J$10)),0)+IFERROR(SUMIF(INDIRECT(calc!J$8),$D24,INDIRECT(calc!J$11)),0),"")</f>
        <v>0</v>
      </c>
      <c r="J24" s="162">
        <f ca="1">IFERROR(IFERROR(SUMIF(INDIRECT(calc!K$6),$D24,INDIRECT(calc!K$9)),0)+IFERROR(SUMIF(INDIRECT(calc!K$7),$D24,INDIRECT(calc!K$10)),0)+IFERROR(SUMIF(INDIRECT(calc!K$8),$D24,INDIRECT(calc!K$11)),0),"")</f>
        <v>2</v>
      </c>
      <c r="K24" s="162">
        <f ca="1">IFERROR(SUMIF(INDIRECT(calc!L$6),$D24,INDIRECT(calc!L$9)),0)+IFERROR(SUMIF(INDIRECT(calc!L$7),$D24,INDIRECT(calc!L$10)),0)+IFERROR(SUMIF(INDIRECT(calc!L$8),$D24,INDIRECT(calc!L$11)),0)</f>
        <v>0</v>
      </c>
      <c r="L24" s="162">
        <f ca="1">IFERROR(IFERROR(SUMIF(INDIRECT(calc!M$6),$D24,INDIRECT(calc!M$9)),0)+IFERROR(SUMIF(INDIRECT(calc!M$7),$D24,INDIRECT(calc!M$10)),0)+IFERROR(SUMIF(INDIRECT(calc!M$8),$D24,INDIRECT(calc!M$11)),0),"")</f>
        <v>0</v>
      </c>
      <c r="M24" s="162">
        <f ca="1">IFERROR(IFERROR(SUMIF(INDIRECT(calc!N$6),$D24,INDIRECT(calc!N$9)),0)+IFERROR(SUMIF(INDIRECT(calc!N$7),$D24,INDIRECT(calc!N$10)),0)+IFERROR(SUMIF(INDIRECT(calc!N$8),$D24,INDIRECT(calc!N$11)),0),"")</f>
        <v>0</v>
      </c>
      <c r="N24" s="162">
        <f ca="1">IFERROR(IFERROR(SUMIF(INDIRECT(calc!O$6),$D24,INDIRECT(calc!O$9)),0)+IFERROR(SUMIF(INDIRECT(calc!O$7),$D24,INDIRECT(calc!O$10)),0)+IFERROR(SUMIF(INDIRECT(calc!O$8),$D24,INDIRECT(calc!O$11)),0),"")</f>
        <v>0</v>
      </c>
      <c r="O24" s="162">
        <f ca="1">IFERROR(IFERROR(SUMIF(INDIRECT(calc!P$6),$D24,INDIRECT(calc!P$9)),0)+IFERROR(SUMIF(INDIRECT(calc!P$7),$D24,INDIRECT(calc!P$10)),0)+IFERROR(SUMIF(INDIRECT(calc!P$8),$D24,INDIRECT(calc!P$11)),0),"")</f>
        <v>0</v>
      </c>
      <c r="P24" s="162">
        <f ca="1">IFERROR(IFERROR(SUMIF(INDIRECT(calc!Q$6),$D24,INDIRECT(calc!Q$9)),0)+IFERROR(SUMIF(INDIRECT(calc!Q$7),$D24,INDIRECT(calc!Q$10)),0)+IFERROR(SUMIF(INDIRECT(calc!Q$8),$D24,INDIRECT(calc!Q$11)),0),"")</f>
        <v>0</v>
      </c>
      <c r="Q24" s="162">
        <f ca="1">IFERROR(IFERROR(SUMIF(INDIRECT(calc!R$6),$D24,INDIRECT(calc!R$9)),0)+IFERROR(SUMIF(INDIRECT(calc!R$7),$D24,INDIRECT(calc!R$10)),0)+IFERROR(SUMIF(INDIRECT(calc!R$8),$D24,INDIRECT(calc!R$11)),0),"")</f>
        <v>0</v>
      </c>
      <c r="R24" s="162">
        <f ca="1">IFERROR(IFERROR(SUMIF(INDIRECT(calc!S$6),$D24,INDIRECT(calc!S$9)),0)+IFERROR(SUMIF(INDIRECT(calc!S$7),$D24,INDIRECT(calc!S$10)),0)+IFERROR(SUMIF(INDIRECT(calc!S$8),$D24,INDIRECT(calc!S$11)),0),"")</f>
        <v>0</v>
      </c>
      <c r="S24" s="162">
        <f ca="1">IFERROR(IFERROR(SUMIF(INDIRECT(calc!T$6),$D24,INDIRECT(calc!T$9)),0)+IFERROR(SUMIF(INDIRECT(calc!T$7),$D24,INDIRECT(calc!T$10)),0)+IFERROR(SUMIF(INDIRECT(calc!T$8),$D24,INDIRECT(calc!T$11)),0),"")</f>
        <v>0</v>
      </c>
      <c r="T24" s="162">
        <f ca="1">IFERROR(IFERROR(SUMIF(INDIRECT(calc!U$6),$D24,INDIRECT(calc!U$9)),0)+IFERROR(SUMIF(INDIRECT(calc!U$7),$D24,INDIRECT(calc!U$10)),0)+IFERROR(SUMIF(INDIRECT(calc!U$8),$D24,INDIRECT(calc!U$11)),0),"")</f>
        <v>0</v>
      </c>
      <c r="U24" s="162">
        <f ca="1">IFERROR(IFERROR(SUMIF(INDIRECT(calc!V$6),$D24,INDIRECT(calc!V$9)),0)+IFERROR(SUMIF(INDIRECT(calc!V$7),$D24,INDIRECT(calc!V$10)),0)+IFERROR(SUMIF(INDIRECT(calc!V$8),$D24,INDIRECT(calc!V$11)),0),"")</f>
        <v>0</v>
      </c>
      <c r="V24" s="162">
        <f ca="1">IFERROR(IFERROR(SUMIF(INDIRECT(calc!W$6),$D24,INDIRECT(calc!W$9)),0)+IFERROR(SUMIF(INDIRECT(calc!W$7),$D24,INDIRECT(calc!W$10)),0)+IFERROR(SUMIF(INDIRECT(calc!W$8),$D24,INDIRECT(calc!W$11)),0),"")</f>
        <v>0</v>
      </c>
      <c r="W24" s="162">
        <f ca="1">IFERROR(IFERROR(SUMIF(INDIRECT(calc!X$6),$D24,INDIRECT(calc!X$9)),0)+IFERROR(SUMIF(INDIRECT(calc!X$7),$D24,INDIRECT(calc!X$10)),0)+IFERROR(SUMIF(INDIRECT(calc!X$8),$D24,INDIRECT(calc!X$11)),0),"")</f>
        <v>0</v>
      </c>
      <c r="Y24" s="151"/>
    </row>
    <row r="25" spans="3:25">
      <c r="C25" s="163" t="str">
        <f t="shared" ca="1" si="0"/>
        <v/>
      </c>
      <c r="D25" s="136" t="str">
        <f>LEFT(Stocks!D25,9)</f>
        <v>7330193AA</v>
      </c>
      <c r="E25" s="136" t="str">
        <f ca="1">IF(calc!F25="","",IF(OFFSET(INDIRECT(calc!F25),,-1)&lt;&gt;"",OFFSET(INDIRECT(calc!F25),,-1),IF(OFFSET(INDIRECT(calc!F25),,-2)&lt;&gt;"",OFFSET(INDIRECT(calc!F25),,-2),IF(OFFSET(INDIRECT(calc!F25),,-3)&lt;&gt;"",OFFSET(INDIRECT(calc!F25),,-3),IF(OFFSET(INDIRECT(calc!F25),,-4)&lt;&gt;"",OFFSET(INDIRECT(calc!F25),,-4),IF(OFFSET(INDIRECT(calc!F25),,-5)&lt;&gt;"",OFFSET(INDIRECT(calc!F25),,-5),IF(OFFSET(INDIRECT(calc!F25),,-6),OFFSET(INDIRECT(calc!F25),,-6))))))))</f>
        <v>SPIDER FILTER BOX MFA FWD</v>
      </c>
      <c r="F25" s="159">
        <f>Stocks!B25</f>
        <v>645</v>
      </c>
      <c r="G25" s="159">
        <f t="shared" ca="1" si="1"/>
        <v>11</v>
      </c>
      <c r="H25" s="165">
        <f t="shared" ca="1" si="2"/>
        <v>0</v>
      </c>
      <c r="I25" s="162">
        <f ca="1">IFERROR(IFERROR(SUMIF(INDIRECT(calc!J$6),$D25,INDIRECT(calc!J$9)),0)+IFERROR(SUMIF(INDIRECT(calc!J$7),$D25,INDIRECT(calc!J$10)),0)+IFERROR(SUMIF(INDIRECT(calc!J$8),$D25,INDIRECT(calc!J$11)),0),"")</f>
        <v>0</v>
      </c>
      <c r="J25" s="162">
        <f ca="1">IFERROR(IFERROR(SUMIF(INDIRECT(calc!K$6),$D25,INDIRECT(calc!K$9)),0)+IFERROR(SUMIF(INDIRECT(calc!K$7),$D25,INDIRECT(calc!K$10)),0)+IFERROR(SUMIF(INDIRECT(calc!K$8),$D25,INDIRECT(calc!K$11)),0),"")</f>
        <v>11</v>
      </c>
      <c r="K25" s="162">
        <f ca="1">IFERROR(SUMIF(INDIRECT(calc!L$6),$D25,INDIRECT(calc!L$9)),0)+IFERROR(SUMIF(INDIRECT(calc!L$7),$D25,INDIRECT(calc!L$10)),0)+IFERROR(SUMIF(INDIRECT(calc!L$8),$D25,INDIRECT(calc!L$11)),0)</f>
        <v>0</v>
      </c>
      <c r="L25" s="162">
        <f ca="1">IFERROR(IFERROR(SUMIF(INDIRECT(calc!M$6),$D25,INDIRECT(calc!M$9)),0)+IFERROR(SUMIF(INDIRECT(calc!M$7),$D25,INDIRECT(calc!M$10)),0)+IFERROR(SUMIF(INDIRECT(calc!M$8),$D25,INDIRECT(calc!M$11)),0),"")</f>
        <v>0</v>
      </c>
      <c r="M25" s="162">
        <f ca="1">IFERROR(IFERROR(SUMIF(INDIRECT(calc!N$6),$D25,INDIRECT(calc!N$9)),0)+IFERROR(SUMIF(INDIRECT(calc!N$7),$D25,INDIRECT(calc!N$10)),0)+IFERROR(SUMIF(INDIRECT(calc!N$8),$D25,INDIRECT(calc!N$11)),0),"")</f>
        <v>0</v>
      </c>
      <c r="N25" s="162">
        <f ca="1">IFERROR(IFERROR(SUMIF(INDIRECT(calc!O$6),$D25,INDIRECT(calc!O$9)),0)+IFERROR(SUMIF(INDIRECT(calc!O$7),$D25,INDIRECT(calc!O$10)),0)+IFERROR(SUMIF(INDIRECT(calc!O$8),$D25,INDIRECT(calc!O$11)),0),"")</f>
        <v>0</v>
      </c>
      <c r="O25" s="162">
        <f ca="1">IFERROR(IFERROR(SUMIF(INDIRECT(calc!P$6),$D25,INDIRECT(calc!P$9)),0)+IFERROR(SUMIF(INDIRECT(calc!P$7),$D25,INDIRECT(calc!P$10)),0)+IFERROR(SUMIF(INDIRECT(calc!P$8),$D25,INDIRECT(calc!P$11)),0),"")</f>
        <v>0</v>
      </c>
      <c r="P25" s="162">
        <f ca="1">IFERROR(IFERROR(SUMIF(INDIRECT(calc!Q$6),$D25,INDIRECT(calc!Q$9)),0)+IFERROR(SUMIF(INDIRECT(calc!Q$7),$D25,INDIRECT(calc!Q$10)),0)+IFERROR(SUMIF(INDIRECT(calc!Q$8),$D25,INDIRECT(calc!Q$11)),0),"")</f>
        <v>0</v>
      </c>
      <c r="Q25" s="162">
        <f ca="1">IFERROR(IFERROR(SUMIF(INDIRECT(calc!R$6),$D25,INDIRECT(calc!R$9)),0)+IFERROR(SUMIF(INDIRECT(calc!R$7),$D25,INDIRECT(calc!R$10)),0)+IFERROR(SUMIF(INDIRECT(calc!R$8),$D25,INDIRECT(calc!R$11)),0),"")</f>
        <v>0</v>
      </c>
      <c r="R25" s="162">
        <f ca="1">IFERROR(IFERROR(SUMIF(INDIRECT(calc!S$6),$D25,INDIRECT(calc!S$9)),0)+IFERROR(SUMIF(INDIRECT(calc!S$7),$D25,INDIRECT(calc!S$10)),0)+IFERROR(SUMIF(INDIRECT(calc!S$8),$D25,INDIRECT(calc!S$11)),0),"")</f>
        <v>0</v>
      </c>
      <c r="S25" s="162">
        <f ca="1">IFERROR(IFERROR(SUMIF(INDIRECT(calc!T$6),$D25,INDIRECT(calc!T$9)),0)+IFERROR(SUMIF(INDIRECT(calc!T$7),$D25,INDIRECT(calc!T$10)),0)+IFERROR(SUMIF(INDIRECT(calc!T$8),$D25,INDIRECT(calc!T$11)),0),"")</f>
        <v>0</v>
      </c>
      <c r="T25" s="162">
        <f ca="1">IFERROR(IFERROR(SUMIF(INDIRECT(calc!U$6),$D25,INDIRECT(calc!U$9)),0)+IFERROR(SUMIF(INDIRECT(calc!U$7),$D25,INDIRECT(calc!U$10)),0)+IFERROR(SUMIF(INDIRECT(calc!U$8),$D25,INDIRECT(calc!U$11)),0),"")</f>
        <v>0</v>
      </c>
      <c r="U25" s="162">
        <f ca="1">IFERROR(IFERROR(SUMIF(INDIRECT(calc!V$6),$D25,INDIRECT(calc!V$9)),0)+IFERROR(SUMIF(INDIRECT(calc!V$7),$D25,INDIRECT(calc!V$10)),0)+IFERROR(SUMIF(INDIRECT(calc!V$8),$D25,INDIRECT(calc!V$11)),0),"")</f>
        <v>0</v>
      </c>
      <c r="V25" s="162">
        <f ca="1">IFERROR(IFERROR(SUMIF(INDIRECT(calc!W$6),$D25,INDIRECT(calc!W$9)),0)+IFERROR(SUMIF(INDIRECT(calc!W$7),$D25,INDIRECT(calc!W$10)),0)+IFERROR(SUMIF(INDIRECT(calc!W$8),$D25,INDIRECT(calc!W$11)),0),"")</f>
        <v>0</v>
      </c>
      <c r="W25" s="162">
        <f ca="1">IFERROR(IFERROR(SUMIF(INDIRECT(calc!X$6),$D25,INDIRECT(calc!X$9)),0)+IFERROR(SUMIF(INDIRECT(calc!X$7),$D25,INDIRECT(calc!X$10)),0)+IFERROR(SUMIF(INDIRECT(calc!X$8),$D25,INDIRECT(calc!X$11)),0),"")</f>
        <v>0</v>
      </c>
      <c r="Y25" s="151"/>
    </row>
    <row r="26" spans="3:25">
      <c r="C26" s="163" t="str">
        <f t="shared" ca="1" si="0"/>
        <v/>
      </c>
      <c r="D26" s="136" t="str">
        <f>LEFT(Stocks!D26,9)</f>
        <v>7432688TA</v>
      </c>
      <c r="E26" s="136" t="str">
        <f ca="1">IF(calc!F26="","",IF(OFFSET(INDIRECT(calc!F26),,-1)&lt;&gt;"",OFFSET(INDIRECT(calc!F26),,-1),IF(OFFSET(INDIRECT(calc!F26),,-2)&lt;&gt;"",OFFSET(INDIRECT(calc!F26),,-2),IF(OFFSET(INDIRECT(calc!F26),,-3)&lt;&gt;"",OFFSET(INDIRECT(calc!F26),,-3),IF(OFFSET(INDIRECT(calc!F26),,-4)&lt;&gt;"",OFFSET(INDIRECT(calc!F26),,-4),IF(OFFSET(INDIRECT(calc!F26),,-5)&lt;&gt;"",OFFSET(INDIRECT(calc!F26),,-5),IF(OFFSET(INDIRECT(calc!F26),,-6),OFFSET(INDIRECT(calc!F26),,-6))))))))</f>
        <v/>
      </c>
      <c r="F26" s="159">
        <f>Stocks!B26</f>
        <v>10</v>
      </c>
      <c r="G26" s="159">
        <f t="shared" ca="1" si="1"/>
        <v>0</v>
      </c>
      <c r="H26" s="165">
        <f t="shared" ca="1" si="2"/>
        <v>0</v>
      </c>
      <c r="I26" s="162">
        <f ca="1">IFERROR(IFERROR(SUMIF(INDIRECT(calc!J$6),$D26,INDIRECT(calc!J$9)),0)+IFERROR(SUMIF(INDIRECT(calc!J$7),$D26,INDIRECT(calc!J$10)),0)+IFERROR(SUMIF(INDIRECT(calc!J$8),$D26,INDIRECT(calc!J$11)),0),"")</f>
        <v>0</v>
      </c>
      <c r="J26" s="162">
        <f ca="1">IFERROR(IFERROR(SUMIF(INDIRECT(calc!K$6),$D26,INDIRECT(calc!K$9)),0)+IFERROR(SUMIF(INDIRECT(calc!K$7),$D26,INDIRECT(calc!K$10)),0)+IFERROR(SUMIF(INDIRECT(calc!K$8),$D26,INDIRECT(calc!K$11)),0),"")</f>
        <v>0</v>
      </c>
      <c r="K26" s="162">
        <f ca="1">IFERROR(SUMIF(INDIRECT(calc!L$6),$D26,INDIRECT(calc!L$9)),0)+IFERROR(SUMIF(INDIRECT(calc!L$7),$D26,INDIRECT(calc!L$10)),0)+IFERROR(SUMIF(INDIRECT(calc!L$8),$D26,INDIRECT(calc!L$11)),0)</f>
        <v>0</v>
      </c>
      <c r="L26" s="162">
        <f ca="1">IFERROR(IFERROR(SUMIF(INDIRECT(calc!M$6),$D26,INDIRECT(calc!M$9)),0)+IFERROR(SUMIF(INDIRECT(calc!M$7),$D26,INDIRECT(calc!M$10)),0)+IFERROR(SUMIF(INDIRECT(calc!M$8),$D26,INDIRECT(calc!M$11)),0),"")</f>
        <v>0</v>
      </c>
      <c r="M26" s="162">
        <f ca="1">IFERROR(IFERROR(SUMIF(INDIRECT(calc!N$6),$D26,INDIRECT(calc!N$9)),0)+IFERROR(SUMIF(INDIRECT(calc!N$7),$D26,INDIRECT(calc!N$10)),0)+IFERROR(SUMIF(INDIRECT(calc!N$8),$D26,INDIRECT(calc!N$11)),0),"")</f>
        <v>0</v>
      </c>
      <c r="N26" s="162">
        <f ca="1">IFERROR(IFERROR(SUMIF(INDIRECT(calc!O$6),$D26,INDIRECT(calc!O$9)),0)+IFERROR(SUMIF(INDIRECT(calc!O$7),$D26,INDIRECT(calc!O$10)),0)+IFERROR(SUMIF(INDIRECT(calc!O$8),$D26,INDIRECT(calc!O$11)),0),"")</f>
        <v>0</v>
      </c>
      <c r="O26" s="162">
        <f ca="1">IFERROR(IFERROR(SUMIF(INDIRECT(calc!P$6),$D26,INDIRECT(calc!P$9)),0)+IFERROR(SUMIF(INDIRECT(calc!P$7),$D26,INDIRECT(calc!P$10)),0)+IFERROR(SUMIF(INDIRECT(calc!P$8),$D26,INDIRECT(calc!P$11)),0),"")</f>
        <v>0</v>
      </c>
      <c r="P26" s="162">
        <f ca="1">IFERROR(IFERROR(SUMIF(INDIRECT(calc!Q$6),$D26,INDIRECT(calc!Q$9)),0)+IFERROR(SUMIF(INDIRECT(calc!Q$7),$D26,INDIRECT(calc!Q$10)),0)+IFERROR(SUMIF(INDIRECT(calc!Q$8),$D26,INDIRECT(calc!Q$11)),0),"")</f>
        <v>0</v>
      </c>
      <c r="Q26" s="162">
        <f ca="1">IFERROR(IFERROR(SUMIF(INDIRECT(calc!R$6),$D26,INDIRECT(calc!R$9)),0)+IFERROR(SUMIF(INDIRECT(calc!R$7),$D26,INDIRECT(calc!R$10)),0)+IFERROR(SUMIF(INDIRECT(calc!R$8),$D26,INDIRECT(calc!R$11)),0),"")</f>
        <v>0</v>
      </c>
      <c r="R26" s="162">
        <f ca="1">IFERROR(IFERROR(SUMIF(INDIRECT(calc!S$6),$D26,INDIRECT(calc!S$9)),0)+IFERROR(SUMIF(INDIRECT(calc!S$7),$D26,INDIRECT(calc!S$10)),0)+IFERROR(SUMIF(INDIRECT(calc!S$8),$D26,INDIRECT(calc!S$11)),0),"")</f>
        <v>0</v>
      </c>
      <c r="S26" s="162">
        <f ca="1">IFERROR(IFERROR(SUMIF(INDIRECT(calc!T$6),$D26,INDIRECT(calc!T$9)),0)+IFERROR(SUMIF(INDIRECT(calc!T$7),$D26,INDIRECT(calc!T$10)),0)+IFERROR(SUMIF(INDIRECT(calc!T$8),$D26,INDIRECT(calc!T$11)),0),"")</f>
        <v>0</v>
      </c>
      <c r="T26" s="162">
        <f ca="1">IFERROR(IFERROR(SUMIF(INDIRECT(calc!U$6),$D26,INDIRECT(calc!U$9)),0)+IFERROR(SUMIF(INDIRECT(calc!U$7),$D26,INDIRECT(calc!U$10)),0)+IFERROR(SUMIF(INDIRECT(calc!U$8),$D26,INDIRECT(calc!U$11)),0),"")</f>
        <v>0</v>
      </c>
      <c r="U26" s="162">
        <f ca="1">IFERROR(IFERROR(SUMIF(INDIRECT(calc!V$6),$D26,INDIRECT(calc!V$9)),0)+IFERROR(SUMIF(INDIRECT(calc!V$7),$D26,INDIRECT(calc!V$10)),0)+IFERROR(SUMIF(INDIRECT(calc!V$8),$D26,INDIRECT(calc!V$11)),0),"")</f>
        <v>0</v>
      </c>
      <c r="V26" s="162">
        <f ca="1">IFERROR(IFERROR(SUMIF(INDIRECT(calc!W$6),$D26,INDIRECT(calc!W$9)),0)+IFERROR(SUMIF(INDIRECT(calc!W$7),$D26,INDIRECT(calc!W$10)),0)+IFERROR(SUMIF(INDIRECT(calc!W$8),$D26,INDIRECT(calc!W$11)),0),"")</f>
        <v>0</v>
      </c>
      <c r="W26" s="162">
        <f ca="1">IFERROR(IFERROR(SUMIF(INDIRECT(calc!X$6),$D26,INDIRECT(calc!X$9)),0)+IFERROR(SUMIF(INDIRECT(calc!X$7),$D26,INDIRECT(calc!X$10)),0)+IFERROR(SUMIF(INDIRECT(calc!X$8),$D26,INDIRECT(calc!X$11)),0),"")</f>
        <v>0</v>
      </c>
      <c r="Y26" s="151"/>
    </row>
    <row r="27" spans="3:25">
      <c r="C27" s="163" t="str">
        <f t="shared" ca="1" si="0"/>
        <v/>
      </c>
      <c r="D27" s="136" t="str">
        <f>LEFT(Stocks!D27,9)</f>
        <v>7432730UA</v>
      </c>
      <c r="E27" s="136" t="str">
        <f ca="1">IF(calc!F27="","",IF(OFFSET(INDIRECT(calc!F27),,-1)&lt;&gt;"",OFFSET(INDIRECT(calc!F27),,-1),IF(OFFSET(INDIRECT(calc!F27),,-2)&lt;&gt;"",OFFSET(INDIRECT(calc!F27),,-2),IF(OFFSET(INDIRECT(calc!F27),,-3)&lt;&gt;"",OFFSET(INDIRECT(calc!F27),,-3),IF(OFFSET(INDIRECT(calc!F27),,-4)&lt;&gt;"",OFFSET(INDIRECT(calc!F27),,-4),IF(OFFSET(INDIRECT(calc!F27),,-5)&lt;&gt;"",OFFSET(INDIRECT(calc!F27),,-5),IF(OFFSET(INDIRECT(calc!F27),,-6),OFFSET(INDIRECT(calc!F27),,-6))))))))</f>
        <v/>
      </c>
      <c r="F27" s="159">
        <f>Stocks!B27</f>
        <v>0</v>
      </c>
      <c r="G27" s="159">
        <f t="shared" ca="1" si="1"/>
        <v>0</v>
      </c>
      <c r="H27" s="165">
        <f t="shared" ca="1" si="2"/>
        <v>0</v>
      </c>
      <c r="I27" s="162">
        <f ca="1">IFERROR(IFERROR(SUMIF(INDIRECT(calc!J$6),$D27,INDIRECT(calc!J$9)),0)+IFERROR(SUMIF(INDIRECT(calc!J$7),$D27,INDIRECT(calc!J$10)),0)+IFERROR(SUMIF(INDIRECT(calc!J$8),$D27,INDIRECT(calc!J$11)),0),"")</f>
        <v>0</v>
      </c>
      <c r="J27" s="162">
        <f ca="1">IFERROR(IFERROR(SUMIF(INDIRECT(calc!K$6),$D27,INDIRECT(calc!K$9)),0)+IFERROR(SUMIF(INDIRECT(calc!K$7),$D27,INDIRECT(calc!K$10)),0)+IFERROR(SUMIF(INDIRECT(calc!K$8),$D27,INDIRECT(calc!K$11)),0),"")</f>
        <v>0</v>
      </c>
      <c r="K27" s="162">
        <f ca="1">IFERROR(SUMIF(INDIRECT(calc!L$6),$D27,INDIRECT(calc!L$9)),0)+IFERROR(SUMIF(INDIRECT(calc!L$7),$D27,INDIRECT(calc!L$10)),0)+IFERROR(SUMIF(INDIRECT(calc!L$8),$D27,INDIRECT(calc!L$11)),0)</f>
        <v>0</v>
      </c>
      <c r="L27" s="162">
        <f ca="1">IFERROR(IFERROR(SUMIF(INDIRECT(calc!M$6),$D27,INDIRECT(calc!M$9)),0)+IFERROR(SUMIF(INDIRECT(calc!M$7),$D27,INDIRECT(calc!M$10)),0)+IFERROR(SUMIF(INDIRECT(calc!M$8),$D27,INDIRECT(calc!M$11)),0),"")</f>
        <v>0</v>
      </c>
      <c r="M27" s="162">
        <f ca="1">IFERROR(IFERROR(SUMIF(INDIRECT(calc!N$6),$D27,INDIRECT(calc!N$9)),0)+IFERROR(SUMIF(INDIRECT(calc!N$7),$D27,INDIRECT(calc!N$10)),0)+IFERROR(SUMIF(INDIRECT(calc!N$8),$D27,INDIRECT(calc!N$11)),0),"")</f>
        <v>0</v>
      </c>
      <c r="N27" s="162">
        <f ca="1">IFERROR(IFERROR(SUMIF(INDIRECT(calc!O$6),$D27,INDIRECT(calc!O$9)),0)+IFERROR(SUMIF(INDIRECT(calc!O$7),$D27,INDIRECT(calc!O$10)),0)+IFERROR(SUMIF(INDIRECT(calc!O$8),$D27,INDIRECT(calc!O$11)),0),"")</f>
        <v>0</v>
      </c>
      <c r="O27" s="162">
        <f ca="1">IFERROR(IFERROR(SUMIF(INDIRECT(calc!P$6),$D27,INDIRECT(calc!P$9)),0)+IFERROR(SUMIF(INDIRECT(calc!P$7),$D27,INDIRECT(calc!P$10)),0)+IFERROR(SUMIF(INDIRECT(calc!P$8),$D27,INDIRECT(calc!P$11)),0),"")</f>
        <v>0</v>
      </c>
      <c r="P27" s="162">
        <f ca="1">IFERROR(IFERROR(SUMIF(INDIRECT(calc!Q$6),$D27,INDIRECT(calc!Q$9)),0)+IFERROR(SUMIF(INDIRECT(calc!Q$7),$D27,INDIRECT(calc!Q$10)),0)+IFERROR(SUMIF(INDIRECT(calc!Q$8),$D27,INDIRECT(calc!Q$11)),0),"")</f>
        <v>0</v>
      </c>
      <c r="Q27" s="162">
        <f ca="1">IFERROR(IFERROR(SUMIF(INDIRECT(calc!R$6),$D27,INDIRECT(calc!R$9)),0)+IFERROR(SUMIF(INDIRECT(calc!R$7),$D27,INDIRECT(calc!R$10)),0)+IFERROR(SUMIF(INDIRECT(calc!R$8),$D27,INDIRECT(calc!R$11)),0),"")</f>
        <v>0</v>
      </c>
      <c r="R27" s="162">
        <f ca="1">IFERROR(IFERROR(SUMIF(INDIRECT(calc!S$6),$D27,INDIRECT(calc!S$9)),0)+IFERROR(SUMIF(INDIRECT(calc!S$7),$D27,INDIRECT(calc!S$10)),0)+IFERROR(SUMIF(INDIRECT(calc!S$8),$D27,INDIRECT(calc!S$11)),0),"")</f>
        <v>0</v>
      </c>
      <c r="S27" s="162">
        <f ca="1">IFERROR(IFERROR(SUMIF(INDIRECT(calc!T$6),$D27,INDIRECT(calc!T$9)),0)+IFERROR(SUMIF(INDIRECT(calc!T$7),$D27,INDIRECT(calc!T$10)),0)+IFERROR(SUMIF(INDIRECT(calc!T$8),$D27,INDIRECT(calc!T$11)),0),"")</f>
        <v>0</v>
      </c>
      <c r="T27" s="162">
        <f ca="1">IFERROR(IFERROR(SUMIF(INDIRECT(calc!U$6),$D27,INDIRECT(calc!U$9)),0)+IFERROR(SUMIF(INDIRECT(calc!U$7),$D27,INDIRECT(calc!U$10)),0)+IFERROR(SUMIF(INDIRECT(calc!U$8),$D27,INDIRECT(calc!U$11)),0),"")</f>
        <v>0</v>
      </c>
      <c r="U27" s="162">
        <f ca="1">IFERROR(IFERROR(SUMIF(INDIRECT(calc!V$6),$D27,INDIRECT(calc!V$9)),0)+IFERROR(SUMIF(INDIRECT(calc!V$7),$D27,INDIRECT(calc!V$10)),0)+IFERROR(SUMIF(INDIRECT(calc!V$8),$D27,INDIRECT(calc!V$11)),0),"")</f>
        <v>0</v>
      </c>
      <c r="V27" s="162">
        <f ca="1">IFERROR(IFERROR(SUMIF(INDIRECT(calc!W$6),$D27,INDIRECT(calc!W$9)),0)+IFERROR(SUMIF(INDIRECT(calc!W$7),$D27,INDIRECT(calc!W$10)),0)+IFERROR(SUMIF(INDIRECT(calc!W$8),$D27,INDIRECT(calc!W$11)),0),"")</f>
        <v>0</v>
      </c>
      <c r="W27" s="162">
        <f ca="1">IFERROR(IFERROR(SUMIF(INDIRECT(calc!X$6),$D27,INDIRECT(calc!X$9)),0)+IFERROR(SUMIF(INDIRECT(calc!X$7),$D27,INDIRECT(calc!X$10)),0)+IFERROR(SUMIF(INDIRECT(calc!X$8),$D27,INDIRECT(calc!X$11)),0),"")</f>
        <v>0</v>
      </c>
      <c r="Y27" s="151"/>
    </row>
    <row r="28" spans="3:25">
      <c r="C28" s="163" t="str">
        <f t="shared" ca="1" si="0"/>
        <v/>
      </c>
      <c r="D28" s="136" t="str">
        <f>LEFT(Stocks!D28,9)</f>
        <v>7432803TA</v>
      </c>
      <c r="E28" s="136" t="str">
        <f ca="1">IF(calc!F28="","",IF(OFFSET(INDIRECT(calc!F28),,-1)&lt;&gt;"",OFFSET(INDIRECT(calc!F28),,-1),IF(OFFSET(INDIRECT(calc!F28),,-2)&lt;&gt;"",OFFSET(INDIRECT(calc!F28),,-2),IF(OFFSET(INDIRECT(calc!F28),,-3)&lt;&gt;"",OFFSET(INDIRECT(calc!F28),,-3),IF(OFFSET(INDIRECT(calc!F28),,-4)&lt;&gt;"",OFFSET(INDIRECT(calc!F28),,-4),IF(OFFSET(INDIRECT(calc!F28),,-5)&lt;&gt;"",OFFSET(INDIRECT(calc!F28),,-5),IF(OFFSET(INDIRECT(calc!F28),,-6),OFFSET(INDIRECT(calc!F28),,-6))))))))</f>
        <v/>
      </c>
      <c r="F28" s="159">
        <f>Stocks!B28</f>
        <v>10</v>
      </c>
      <c r="G28" s="159">
        <f t="shared" ca="1" si="1"/>
        <v>0</v>
      </c>
      <c r="H28" s="165">
        <f t="shared" ca="1" si="2"/>
        <v>0</v>
      </c>
      <c r="I28" s="162">
        <f ca="1">IFERROR(IFERROR(SUMIF(INDIRECT(calc!J$6),$D28,INDIRECT(calc!J$9)),0)+IFERROR(SUMIF(INDIRECT(calc!J$7),$D28,INDIRECT(calc!J$10)),0)+IFERROR(SUMIF(INDIRECT(calc!J$8),$D28,INDIRECT(calc!J$11)),0),"")</f>
        <v>0</v>
      </c>
      <c r="J28" s="162">
        <f ca="1">IFERROR(IFERROR(SUMIF(INDIRECT(calc!K$6),$D28,INDIRECT(calc!K$9)),0)+IFERROR(SUMIF(INDIRECT(calc!K$7),$D28,INDIRECT(calc!K$10)),0)+IFERROR(SUMIF(INDIRECT(calc!K$8),$D28,INDIRECT(calc!K$11)),0),"")</f>
        <v>0</v>
      </c>
      <c r="K28" s="162">
        <f ca="1">IFERROR(SUMIF(INDIRECT(calc!L$6),$D28,INDIRECT(calc!L$9)),0)+IFERROR(SUMIF(INDIRECT(calc!L$7),$D28,INDIRECT(calc!L$10)),0)+IFERROR(SUMIF(INDIRECT(calc!L$8),$D28,INDIRECT(calc!L$11)),0)</f>
        <v>0</v>
      </c>
      <c r="L28" s="162">
        <f ca="1">IFERROR(IFERROR(SUMIF(INDIRECT(calc!M$6),$D28,INDIRECT(calc!M$9)),0)+IFERROR(SUMIF(INDIRECT(calc!M$7),$D28,INDIRECT(calc!M$10)),0)+IFERROR(SUMIF(INDIRECT(calc!M$8),$D28,INDIRECT(calc!M$11)),0),"")</f>
        <v>0</v>
      </c>
      <c r="M28" s="162">
        <f ca="1">IFERROR(IFERROR(SUMIF(INDIRECT(calc!N$6),$D28,INDIRECT(calc!N$9)),0)+IFERROR(SUMIF(INDIRECT(calc!N$7),$D28,INDIRECT(calc!N$10)),0)+IFERROR(SUMIF(INDIRECT(calc!N$8),$D28,INDIRECT(calc!N$11)),0),"")</f>
        <v>0</v>
      </c>
      <c r="N28" s="162">
        <f ca="1">IFERROR(IFERROR(SUMIF(INDIRECT(calc!O$6),$D28,INDIRECT(calc!O$9)),0)+IFERROR(SUMIF(INDIRECT(calc!O$7),$D28,INDIRECT(calc!O$10)),0)+IFERROR(SUMIF(INDIRECT(calc!O$8),$D28,INDIRECT(calc!O$11)),0),"")</f>
        <v>0</v>
      </c>
      <c r="O28" s="162">
        <f ca="1">IFERROR(IFERROR(SUMIF(INDIRECT(calc!P$6),$D28,INDIRECT(calc!P$9)),0)+IFERROR(SUMIF(INDIRECT(calc!P$7),$D28,INDIRECT(calc!P$10)),0)+IFERROR(SUMIF(INDIRECT(calc!P$8),$D28,INDIRECT(calc!P$11)),0),"")</f>
        <v>0</v>
      </c>
      <c r="P28" s="162">
        <f ca="1">IFERROR(IFERROR(SUMIF(INDIRECT(calc!Q$6),$D28,INDIRECT(calc!Q$9)),0)+IFERROR(SUMIF(INDIRECT(calc!Q$7),$D28,INDIRECT(calc!Q$10)),0)+IFERROR(SUMIF(INDIRECT(calc!Q$8),$D28,INDIRECT(calc!Q$11)),0),"")</f>
        <v>0</v>
      </c>
      <c r="Q28" s="162">
        <f ca="1">IFERROR(IFERROR(SUMIF(INDIRECT(calc!R$6),$D28,INDIRECT(calc!R$9)),0)+IFERROR(SUMIF(INDIRECT(calc!R$7),$D28,INDIRECT(calc!R$10)),0)+IFERROR(SUMIF(INDIRECT(calc!R$8),$D28,INDIRECT(calc!R$11)),0),"")</f>
        <v>0</v>
      </c>
      <c r="R28" s="162">
        <f ca="1">IFERROR(IFERROR(SUMIF(INDIRECT(calc!S$6),$D28,INDIRECT(calc!S$9)),0)+IFERROR(SUMIF(INDIRECT(calc!S$7),$D28,INDIRECT(calc!S$10)),0)+IFERROR(SUMIF(INDIRECT(calc!S$8),$D28,INDIRECT(calc!S$11)),0),"")</f>
        <v>0</v>
      </c>
      <c r="S28" s="162">
        <f ca="1">IFERROR(IFERROR(SUMIF(INDIRECT(calc!T$6),$D28,INDIRECT(calc!T$9)),0)+IFERROR(SUMIF(INDIRECT(calc!T$7),$D28,INDIRECT(calc!T$10)),0)+IFERROR(SUMIF(INDIRECT(calc!T$8),$D28,INDIRECT(calc!T$11)),0),"")</f>
        <v>0</v>
      </c>
      <c r="T28" s="162">
        <f ca="1">IFERROR(IFERROR(SUMIF(INDIRECT(calc!U$6),$D28,INDIRECT(calc!U$9)),0)+IFERROR(SUMIF(INDIRECT(calc!U$7),$D28,INDIRECT(calc!U$10)),0)+IFERROR(SUMIF(INDIRECT(calc!U$8),$D28,INDIRECT(calc!U$11)),0),"")</f>
        <v>0</v>
      </c>
      <c r="U28" s="162">
        <f ca="1">IFERROR(IFERROR(SUMIF(INDIRECT(calc!V$6),$D28,INDIRECT(calc!V$9)),0)+IFERROR(SUMIF(INDIRECT(calc!V$7),$D28,INDIRECT(calc!V$10)),0)+IFERROR(SUMIF(INDIRECT(calc!V$8),$D28,INDIRECT(calc!V$11)),0),"")</f>
        <v>0</v>
      </c>
      <c r="V28" s="162">
        <f ca="1">IFERROR(IFERROR(SUMIF(INDIRECT(calc!W$6),$D28,INDIRECT(calc!W$9)),0)+IFERROR(SUMIF(INDIRECT(calc!W$7),$D28,INDIRECT(calc!W$10)),0)+IFERROR(SUMIF(INDIRECT(calc!W$8),$D28,INDIRECT(calc!W$11)),0),"")</f>
        <v>0</v>
      </c>
      <c r="W28" s="162">
        <f ca="1">IFERROR(IFERROR(SUMIF(INDIRECT(calc!X$6),$D28,INDIRECT(calc!X$9)),0)+IFERROR(SUMIF(INDIRECT(calc!X$7),$D28,INDIRECT(calc!X$10)),0)+IFERROR(SUMIF(INDIRECT(calc!X$8),$D28,INDIRECT(calc!X$11)),0),"")</f>
        <v>0</v>
      </c>
      <c r="Y28" s="151"/>
    </row>
    <row r="29" spans="3:25">
      <c r="C29" s="163" t="str">
        <f t="shared" ca="1" si="0"/>
        <v/>
      </c>
      <c r="D29" s="136" t="str">
        <f>LEFT(Stocks!D29,9)</f>
        <v>7432804TA</v>
      </c>
      <c r="E29" s="136" t="str">
        <f ca="1">IF(calc!F29="","",IF(OFFSET(INDIRECT(calc!F29),,-1)&lt;&gt;"",OFFSET(INDIRECT(calc!F29),,-1),IF(OFFSET(INDIRECT(calc!F29),,-2)&lt;&gt;"",OFFSET(INDIRECT(calc!F29),,-2),IF(OFFSET(INDIRECT(calc!F29),,-3)&lt;&gt;"",OFFSET(INDIRECT(calc!F29),,-3),IF(OFFSET(INDIRECT(calc!F29),,-4)&lt;&gt;"",OFFSET(INDIRECT(calc!F29),,-4),IF(OFFSET(INDIRECT(calc!F29),,-5)&lt;&gt;"",OFFSET(INDIRECT(calc!F29),,-5),IF(OFFSET(INDIRECT(calc!F29),,-6),OFFSET(INDIRECT(calc!F29),,-6))))))))</f>
        <v/>
      </c>
      <c r="F29" s="159">
        <f>Stocks!B29</f>
        <v>25</v>
      </c>
      <c r="G29" s="159">
        <f t="shared" ca="1" si="1"/>
        <v>0</v>
      </c>
      <c r="H29" s="165">
        <f t="shared" ca="1" si="2"/>
        <v>0</v>
      </c>
      <c r="I29" s="162">
        <f ca="1">IFERROR(IFERROR(SUMIF(INDIRECT(calc!J$6),$D29,INDIRECT(calc!J$9)),0)+IFERROR(SUMIF(INDIRECT(calc!J$7),$D29,INDIRECT(calc!J$10)),0)+IFERROR(SUMIF(INDIRECT(calc!J$8),$D29,INDIRECT(calc!J$11)),0),"")</f>
        <v>0</v>
      </c>
      <c r="J29" s="162">
        <f ca="1">IFERROR(IFERROR(SUMIF(INDIRECT(calc!K$6),$D29,INDIRECT(calc!K$9)),0)+IFERROR(SUMIF(INDIRECT(calc!K$7),$D29,INDIRECT(calc!K$10)),0)+IFERROR(SUMIF(INDIRECT(calc!K$8),$D29,INDIRECT(calc!K$11)),0),"")</f>
        <v>0</v>
      </c>
      <c r="K29" s="162">
        <f ca="1">IFERROR(SUMIF(INDIRECT(calc!L$6),$D29,INDIRECT(calc!L$9)),0)+IFERROR(SUMIF(INDIRECT(calc!L$7),$D29,INDIRECT(calc!L$10)),0)+IFERROR(SUMIF(INDIRECT(calc!L$8),$D29,INDIRECT(calc!L$11)),0)</f>
        <v>0</v>
      </c>
      <c r="L29" s="162">
        <f ca="1">IFERROR(IFERROR(SUMIF(INDIRECT(calc!M$6),$D29,INDIRECT(calc!M$9)),0)+IFERROR(SUMIF(INDIRECT(calc!M$7),$D29,INDIRECT(calc!M$10)),0)+IFERROR(SUMIF(INDIRECT(calc!M$8),$D29,INDIRECT(calc!M$11)),0),"")</f>
        <v>0</v>
      </c>
      <c r="M29" s="162">
        <f ca="1">IFERROR(IFERROR(SUMIF(INDIRECT(calc!N$6),$D29,INDIRECT(calc!N$9)),0)+IFERROR(SUMIF(INDIRECT(calc!N$7),$D29,INDIRECT(calc!N$10)),0)+IFERROR(SUMIF(INDIRECT(calc!N$8),$D29,INDIRECT(calc!N$11)),0),"")</f>
        <v>0</v>
      </c>
      <c r="N29" s="162">
        <f ca="1">IFERROR(IFERROR(SUMIF(INDIRECT(calc!O$6),$D29,INDIRECT(calc!O$9)),0)+IFERROR(SUMIF(INDIRECT(calc!O$7),$D29,INDIRECT(calc!O$10)),0)+IFERROR(SUMIF(INDIRECT(calc!O$8),$D29,INDIRECT(calc!O$11)),0),"")</f>
        <v>0</v>
      </c>
      <c r="O29" s="162">
        <f ca="1">IFERROR(IFERROR(SUMIF(INDIRECT(calc!P$6),$D29,INDIRECT(calc!P$9)),0)+IFERROR(SUMIF(INDIRECT(calc!P$7),$D29,INDIRECT(calc!P$10)),0)+IFERROR(SUMIF(INDIRECT(calc!P$8),$D29,INDIRECT(calc!P$11)),0),"")</f>
        <v>0</v>
      </c>
      <c r="P29" s="162">
        <f ca="1">IFERROR(IFERROR(SUMIF(INDIRECT(calc!Q$6),$D29,INDIRECT(calc!Q$9)),0)+IFERROR(SUMIF(INDIRECT(calc!Q$7),$D29,INDIRECT(calc!Q$10)),0)+IFERROR(SUMIF(INDIRECT(calc!Q$8),$D29,INDIRECT(calc!Q$11)),0),"")</f>
        <v>0</v>
      </c>
      <c r="Q29" s="162">
        <f ca="1">IFERROR(IFERROR(SUMIF(INDIRECT(calc!R$6),$D29,INDIRECT(calc!R$9)),0)+IFERROR(SUMIF(INDIRECT(calc!R$7),$D29,INDIRECT(calc!R$10)),0)+IFERROR(SUMIF(INDIRECT(calc!R$8),$D29,INDIRECT(calc!R$11)),0),"")</f>
        <v>0</v>
      </c>
      <c r="R29" s="162">
        <f ca="1">IFERROR(IFERROR(SUMIF(INDIRECT(calc!S$6),$D29,INDIRECT(calc!S$9)),0)+IFERROR(SUMIF(INDIRECT(calc!S$7),$D29,INDIRECT(calc!S$10)),0)+IFERROR(SUMIF(INDIRECT(calc!S$8),$D29,INDIRECT(calc!S$11)),0),"")</f>
        <v>0</v>
      </c>
      <c r="S29" s="162">
        <f ca="1">IFERROR(IFERROR(SUMIF(INDIRECT(calc!T$6),$D29,INDIRECT(calc!T$9)),0)+IFERROR(SUMIF(INDIRECT(calc!T$7),$D29,INDIRECT(calc!T$10)),0)+IFERROR(SUMIF(INDIRECT(calc!T$8),$D29,INDIRECT(calc!T$11)),0),"")</f>
        <v>0</v>
      </c>
      <c r="T29" s="162">
        <f ca="1">IFERROR(IFERROR(SUMIF(INDIRECT(calc!U$6),$D29,INDIRECT(calc!U$9)),0)+IFERROR(SUMIF(INDIRECT(calc!U$7),$D29,INDIRECT(calc!U$10)),0)+IFERROR(SUMIF(INDIRECT(calc!U$8),$D29,INDIRECT(calc!U$11)),0),"")</f>
        <v>0</v>
      </c>
      <c r="U29" s="162">
        <f ca="1">IFERROR(IFERROR(SUMIF(INDIRECT(calc!V$6),$D29,INDIRECT(calc!V$9)),0)+IFERROR(SUMIF(INDIRECT(calc!V$7),$D29,INDIRECT(calc!V$10)),0)+IFERROR(SUMIF(INDIRECT(calc!V$8),$D29,INDIRECT(calc!V$11)),0),"")</f>
        <v>0</v>
      </c>
      <c r="V29" s="162">
        <f ca="1">IFERROR(IFERROR(SUMIF(INDIRECT(calc!W$6),$D29,INDIRECT(calc!W$9)),0)+IFERROR(SUMIF(INDIRECT(calc!W$7),$D29,INDIRECT(calc!W$10)),0)+IFERROR(SUMIF(INDIRECT(calc!W$8),$D29,INDIRECT(calc!W$11)),0),"")</f>
        <v>0</v>
      </c>
      <c r="W29" s="162">
        <f ca="1">IFERROR(IFERROR(SUMIF(INDIRECT(calc!X$6),$D29,INDIRECT(calc!X$9)),0)+IFERROR(SUMIF(INDIRECT(calc!X$7),$D29,INDIRECT(calc!X$10)),0)+IFERROR(SUMIF(INDIRECT(calc!X$8),$D29,INDIRECT(calc!X$11)),0),"")</f>
        <v>0</v>
      </c>
      <c r="Y29" s="151"/>
    </row>
    <row r="30" spans="3:25">
      <c r="C30" s="163" t="str">
        <f t="shared" ca="1" si="0"/>
        <v/>
      </c>
      <c r="D30" s="136" t="str">
        <f>LEFT(Stocks!D30,9)</f>
        <v>7540058AA</v>
      </c>
      <c r="E30" s="136" t="str">
        <f ca="1">IF(calc!F30="","",IF(OFFSET(INDIRECT(calc!F30),,-1)&lt;&gt;"",OFFSET(INDIRECT(calc!F30),,-1),IF(OFFSET(INDIRECT(calc!F30),,-2)&lt;&gt;"",OFFSET(INDIRECT(calc!F30),,-2),IF(OFFSET(INDIRECT(calc!F30),,-3)&lt;&gt;"",OFFSET(INDIRECT(calc!F30),,-3),IF(OFFSET(INDIRECT(calc!F30),,-4)&lt;&gt;"",OFFSET(INDIRECT(calc!F30),,-4),IF(OFFSET(INDIRECT(calc!F30),,-5)&lt;&gt;"",OFFSET(INDIRECT(calc!F30),,-5),IF(OFFSET(INDIRECT(calc!F30),,-6),OFFSET(INDIRECT(calc!F30),,-6))))))))</f>
        <v>LOCKING RING</v>
      </c>
      <c r="F30" s="159">
        <f>Stocks!B30</f>
        <v>1639</v>
      </c>
      <c r="G30" s="159">
        <f t="shared" ca="1" si="1"/>
        <v>62</v>
      </c>
      <c r="H30" s="165">
        <f t="shared" ca="1" si="2"/>
        <v>0</v>
      </c>
      <c r="I30" s="162">
        <f ca="1">IFERROR(IFERROR(SUMIF(INDIRECT(calc!J$6),$D30,INDIRECT(calc!J$9)),0)+IFERROR(SUMIF(INDIRECT(calc!J$7),$D30,INDIRECT(calc!J$10)),0)+IFERROR(SUMIF(INDIRECT(calc!J$8),$D30,INDIRECT(calc!J$11)),0),"")</f>
        <v>1</v>
      </c>
      <c r="J30" s="162">
        <f ca="1">IFERROR(IFERROR(SUMIF(INDIRECT(calc!K$6),$D30,INDIRECT(calc!K$9)),0)+IFERROR(SUMIF(INDIRECT(calc!K$7),$D30,INDIRECT(calc!K$10)),0)+IFERROR(SUMIF(INDIRECT(calc!K$8),$D30,INDIRECT(calc!K$11)),0),"")</f>
        <v>61</v>
      </c>
      <c r="K30" s="162">
        <f ca="1">IFERROR(SUMIF(INDIRECT(calc!L$6),$D30,INDIRECT(calc!L$9)),0)+IFERROR(SUMIF(INDIRECT(calc!L$7),$D30,INDIRECT(calc!L$10)),0)+IFERROR(SUMIF(INDIRECT(calc!L$8),$D30,INDIRECT(calc!L$11)),0)</f>
        <v>0</v>
      </c>
      <c r="L30" s="162">
        <f ca="1">IFERROR(IFERROR(SUMIF(INDIRECT(calc!M$6),$D30,INDIRECT(calc!M$9)),0)+IFERROR(SUMIF(INDIRECT(calc!M$7),$D30,INDIRECT(calc!M$10)),0)+IFERROR(SUMIF(INDIRECT(calc!M$8),$D30,INDIRECT(calc!M$11)),0),"")</f>
        <v>0</v>
      </c>
      <c r="M30" s="162">
        <f ca="1">IFERROR(IFERROR(SUMIF(INDIRECT(calc!N$6),$D30,INDIRECT(calc!N$9)),0)+IFERROR(SUMIF(INDIRECT(calc!N$7),$D30,INDIRECT(calc!N$10)),0)+IFERROR(SUMIF(INDIRECT(calc!N$8),$D30,INDIRECT(calc!N$11)),0),"")</f>
        <v>0</v>
      </c>
      <c r="N30" s="162">
        <f ca="1">IFERROR(IFERROR(SUMIF(INDIRECT(calc!O$6),$D30,INDIRECT(calc!O$9)),0)+IFERROR(SUMIF(INDIRECT(calc!O$7),$D30,INDIRECT(calc!O$10)),0)+IFERROR(SUMIF(INDIRECT(calc!O$8),$D30,INDIRECT(calc!O$11)),0),"")</f>
        <v>0</v>
      </c>
      <c r="O30" s="162">
        <f ca="1">IFERROR(IFERROR(SUMIF(INDIRECT(calc!P$6),$D30,INDIRECT(calc!P$9)),0)+IFERROR(SUMIF(INDIRECT(calc!P$7),$D30,INDIRECT(calc!P$10)),0)+IFERROR(SUMIF(INDIRECT(calc!P$8),$D30,INDIRECT(calc!P$11)),0),"")</f>
        <v>0</v>
      </c>
      <c r="P30" s="162">
        <f ca="1">IFERROR(IFERROR(SUMIF(INDIRECT(calc!Q$6),$D30,INDIRECT(calc!Q$9)),0)+IFERROR(SUMIF(INDIRECT(calc!Q$7),$D30,INDIRECT(calc!Q$10)),0)+IFERROR(SUMIF(INDIRECT(calc!Q$8),$D30,INDIRECT(calc!Q$11)),0),"")</f>
        <v>0</v>
      </c>
      <c r="Q30" s="162">
        <f ca="1">IFERROR(IFERROR(SUMIF(INDIRECT(calc!R$6),$D30,INDIRECT(calc!R$9)),0)+IFERROR(SUMIF(INDIRECT(calc!R$7),$D30,INDIRECT(calc!R$10)),0)+IFERROR(SUMIF(INDIRECT(calc!R$8),$D30,INDIRECT(calc!R$11)),0),"")</f>
        <v>0</v>
      </c>
      <c r="R30" s="162">
        <f ca="1">IFERROR(IFERROR(SUMIF(INDIRECT(calc!S$6),$D30,INDIRECT(calc!S$9)),0)+IFERROR(SUMIF(INDIRECT(calc!S$7),$D30,INDIRECT(calc!S$10)),0)+IFERROR(SUMIF(INDIRECT(calc!S$8),$D30,INDIRECT(calc!S$11)),0),"")</f>
        <v>0</v>
      </c>
      <c r="S30" s="162">
        <f ca="1">IFERROR(IFERROR(SUMIF(INDIRECT(calc!T$6),$D30,INDIRECT(calc!T$9)),0)+IFERROR(SUMIF(INDIRECT(calc!T$7),$D30,INDIRECT(calc!T$10)),0)+IFERROR(SUMIF(INDIRECT(calc!T$8),$D30,INDIRECT(calc!T$11)),0),"")</f>
        <v>0</v>
      </c>
      <c r="T30" s="162">
        <f ca="1">IFERROR(IFERROR(SUMIF(INDIRECT(calc!U$6),$D30,INDIRECT(calc!U$9)),0)+IFERROR(SUMIF(INDIRECT(calc!U$7),$D30,INDIRECT(calc!U$10)),0)+IFERROR(SUMIF(INDIRECT(calc!U$8),$D30,INDIRECT(calc!U$11)),0),"")</f>
        <v>0</v>
      </c>
      <c r="U30" s="162">
        <f ca="1">IFERROR(IFERROR(SUMIF(INDIRECT(calc!V$6),$D30,INDIRECT(calc!V$9)),0)+IFERROR(SUMIF(INDIRECT(calc!V$7),$D30,INDIRECT(calc!V$10)),0)+IFERROR(SUMIF(INDIRECT(calc!V$8),$D30,INDIRECT(calc!V$11)),0),"")</f>
        <v>0</v>
      </c>
      <c r="V30" s="162">
        <f ca="1">IFERROR(IFERROR(SUMIF(INDIRECT(calc!W$6),$D30,INDIRECT(calc!W$9)),0)+IFERROR(SUMIF(INDIRECT(calc!W$7),$D30,INDIRECT(calc!W$10)),0)+IFERROR(SUMIF(INDIRECT(calc!W$8),$D30,INDIRECT(calc!W$11)),0),"")</f>
        <v>0</v>
      </c>
      <c r="W30" s="162">
        <f ca="1">IFERROR(IFERROR(SUMIF(INDIRECT(calc!X$6),$D30,INDIRECT(calc!X$9)),0)+IFERROR(SUMIF(INDIRECT(calc!X$7),$D30,INDIRECT(calc!X$10)),0)+IFERROR(SUMIF(INDIRECT(calc!X$8),$D30,INDIRECT(calc!X$11)),0),"")</f>
        <v>0</v>
      </c>
      <c r="Y30" s="151"/>
    </row>
    <row r="31" spans="3:25">
      <c r="C31" s="163" t="str">
        <f t="shared" ca="1" si="0"/>
        <v/>
      </c>
      <c r="D31" s="136" t="str">
        <f>LEFT(Stocks!D31,9)</f>
        <v>7570067AA</v>
      </c>
      <c r="E31" s="136" t="str">
        <f ca="1">IF(calc!F31="","",IF(OFFSET(INDIRECT(calc!F31),,-1)&lt;&gt;"",OFFSET(INDIRECT(calc!F31),,-1),IF(OFFSET(INDIRECT(calc!F31),,-2)&lt;&gt;"",OFFSET(INDIRECT(calc!F31),,-2),IF(OFFSET(INDIRECT(calc!F31),,-3)&lt;&gt;"",OFFSET(INDIRECT(calc!F31),,-3),IF(OFFSET(INDIRECT(calc!F31),,-4)&lt;&gt;"",OFFSET(INDIRECT(calc!F31),,-4),IF(OFFSET(INDIRECT(calc!F31),,-5)&lt;&gt;"",OFFSET(INDIRECT(calc!F31),,-5),IF(OFFSET(INDIRECT(calc!F31),,-6),OFFSET(INDIRECT(calc!F31),,-6))))))))</f>
        <v>METALLIC SPACER UP</v>
      </c>
      <c r="F31" s="159">
        <f>Stocks!B31</f>
        <v>2145</v>
      </c>
      <c r="G31" s="159">
        <f t="shared" ca="1" si="1"/>
        <v>21</v>
      </c>
      <c r="H31" s="165">
        <f t="shared" ca="1" si="2"/>
        <v>0</v>
      </c>
      <c r="I31" s="162">
        <f ca="1">IFERROR(IFERROR(SUMIF(INDIRECT(calc!J$6),$D31,INDIRECT(calc!J$9)),0)+IFERROR(SUMIF(INDIRECT(calc!J$7),$D31,INDIRECT(calc!J$10)),0)+IFERROR(SUMIF(INDIRECT(calc!J$8),$D31,INDIRECT(calc!J$11)),0),"")</f>
        <v>0</v>
      </c>
      <c r="J31" s="162">
        <f ca="1">IFERROR(IFERROR(SUMIF(INDIRECT(calc!K$6),$D31,INDIRECT(calc!K$9)),0)+IFERROR(SUMIF(INDIRECT(calc!K$7),$D31,INDIRECT(calc!K$10)),0)+IFERROR(SUMIF(INDIRECT(calc!K$8),$D31,INDIRECT(calc!K$11)),0),"")</f>
        <v>21</v>
      </c>
      <c r="K31" s="162">
        <f ca="1">IFERROR(SUMIF(INDIRECT(calc!L$6),$D31,INDIRECT(calc!L$9)),0)+IFERROR(SUMIF(INDIRECT(calc!L$7),$D31,INDIRECT(calc!L$10)),0)+IFERROR(SUMIF(INDIRECT(calc!L$8),$D31,INDIRECT(calc!L$11)),0)</f>
        <v>0</v>
      </c>
      <c r="L31" s="162">
        <f ca="1">IFERROR(IFERROR(SUMIF(INDIRECT(calc!M$6),$D31,INDIRECT(calc!M$9)),0)+IFERROR(SUMIF(INDIRECT(calc!M$7),$D31,INDIRECT(calc!M$10)),0)+IFERROR(SUMIF(INDIRECT(calc!M$8),$D31,INDIRECT(calc!M$11)),0),"")</f>
        <v>0</v>
      </c>
      <c r="M31" s="162">
        <f ca="1">IFERROR(IFERROR(SUMIF(INDIRECT(calc!N$6),$D31,INDIRECT(calc!N$9)),0)+IFERROR(SUMIF(INDIRECT(calc!N$7),$D31,INDIRECT(calc!N$10)),0)+IFERROR(SUMIF(INDIRECT(calc!N$8),$D31,INDIRECT(calc!N$11)),0),"")</f>
        <v>0</v>
      </c>
      <c r="N31" s="162">
        <f ca="1">IFERROR(IFERROR(SUMIF(INDIRECT(calc!O$6),$D31,INDIRECT(calc!O$9)),0)+IFERROR(SUMIF(INDIRECT(calc!O$7),$D31,INDIRECT(calc!O$10)),0)+IFERROR(SUMIF(INDIRECT(calc!O$8),$D31,INDIRECT(calc!O$11)),0),"")</f>
        <v>0</v>
      </c>
      <c r="O31" s="162">
        <f ca="1">IFERROR(IFERROR(SUMIF(INDIRECT(calc!P$6),$D31,INDIRECT(calc!P$9)),0)+IFERROR(SUMIF(INDIRECT(calc!P$7),$D31,INDIRECT(calc!P$10)),0)+IFERROR(SUMIF(INDIRECT(calc!P$8),$D31,INDIRECT(calc!P$11)),0),"")</f>
        <v>0</v>
      </c>
      <c r="P31" s="162">
        <f ca="1">IFERROR(IFERROR(SUMIF(INDIRECT(calc!Q$6),$D31,INDIRECT(calc!Q$9)),0)+IFERROR(SUMIF(INDIRECT(calc!Q$7),$D31,INDIRECT(calc!Q$10)),0)+IFERROR(SUMIF(INDIRECT(calc!Q$8),$D31,INDIRECT(calc!Q$11)),0),"")</f>
        <v>0</v>
      </c>
      <c r="Q31" s="162">
        <f ca="1">IFERROR(IFERROR(SUMIF(INDIRECT(calc!R$6),$D31,INDIRECT(calc!R$9)),0)+IFERROR(SUMIF(INDIRECT(calc!R$7),$D31,INDIRECT(calc!R$10)),0)+IFERROR(SUMIF(INDIRECT(calc!R$8),$D31,INDIRECT(calc!R$11)),0),"")</f>
        <v>0</v>
      </c>
      <c r="R31" s="162">
        <f ca="1">IFERROR(IFERROR(SUMIF(INDIRECT(calc!S$6),$D31,INDIRECT(calc!S$9)),0)+IFERROR(SUMIF(INDIRECT(calc!S$7),$D31,INDIRECT(calc!S$10)),0)+IFERROR(SUMIF(INDIRECT(calc!S$8),$D31,INDIRECT(calc!S$11)),0),"")</f>
        <v>0</v>
      </c>
      <c r="S31" s="162">
        <f ca="1">IFERROR(IFERROR(SUMIF(INDIRECT(calc!T$6),$D31,INDIRECT(calc!T$9)),0)+IFERROR(SUMIF(INDIRECT(calc!T$7),$D31,INDIRECT(calc!T$10)),0)+IFERROR(SUMIF(INDIRECT(calc!T$8),$D31,INDIRECT(calc!T$11)),0),"")</f>
        <v>0</v>
      </c>
      <c r="T31" s="162">
        <f ca="1">IFERROR(IFERROR(SUMIF(INDIRECT(calc!U$6),$D31,INDIRECT(calc!U$9)),0)+IFERROR(SUMIF(INDIRECT(calc!U$7),$D31,INDIRECT(calc!U$10)),0)+IFERROR(SUMIF(INDIRECT(calc!U$8),$D31,INDIRECT(calc!U$11)),0),"")</f>
        <v>0</v>
      </c>
      <c r="U31" s="162">
        <f ca="1">IFERROR(IFERROR(SUMIF(INDIRECT(calc!V$6),$D31,INDIRECT(calc!V$9)),0)+IFERROR(SUMIF(INDIRECT(calc!V$7),$D31,INDIRECT(calc!V$10)),0)+IFERROR(SUMIF(INDIRECT(calc!V$8),$D31,INDIRECT(calc!V$11)),0),"")</f>
        <v>0</v>
      </c>
      <c r="V31" s="162">
        <f ca="1">IFERROR(IFERROR(SUMIF(INDIRECT(calc!W$6),$D31,INDIRECT(calc!W$9)),0)+IFERROR(SUMIF(INDIRECT(calc!W$7),$D31,INDIRECT(calc!W$10)),0)+IFERROR(SUMIF(INDIRECT(calc!W$8),$D31,INDIRECT(calc!W$11)),0),"")</f>
        <v>0</v>
      </c>
      <c r="W31" s="162">
        <f ca="1">IFERROR(IFERROR(SUMIF(INDIRECT(calc!X$6),$D31,INDIRECT(calc!X$9)),0)+IFERROR(SUMIF(INDIRECT(calc!X$7),$D31,INDIRECT(calc!X$10)),0)+IFERROR(SUMIF(INDIRECT(calc!X$8),$D31,INDIRECT(calc!X$11)),0),"")</f>
        <v>0</v>
      </c>
      <c r="Y31" s="151"/>
    </row>
    <row r="32" spans="3:25">
      <c r="C32" s="163" t="str">
        <f t="shared" ca="1" si="0"/>
        <v/>
      </c>
      <c r="D32" s="136" t="str">
        <f>LEFT(Stocks!D32,9)</f>
        <v>NP0000444</v>
      </c>
      <c r="E32" s="136" t="str">
        <f ca="1">IF(calc!F32="","",IF(OFFSET(INDIRECT(calc!F32),,-1)&lt;&gt;"",OFFSET(INDIRECT(calc!F32),,-1),IF(OFFSET(INDIRECT(calc!F32),,-2)&lt;&gt;"",OFFSET(INDIRECT(calc!F32),,-2),IF(OFFSET(INDIRECT(calc!F32),,-3)&lt;&gt;"",OFFSET(INDIRECT(calc!F32),,-3),IF(OFFSET(INDIRECT(calc!F32),,-4)&lt;&gt;"",OFFSET(INDIRECT(calc!F32),,-4),IF(OFFSET(INDIRECT(calc!F32),,-5)&lt;&gt;"",OFFSET(INDIRECT(calc!F32),,-5),IF(OFFSET(INDIRECT(calc!F32),,-6),OFFSET(INDIRECT(calc!F32),,-6))))))))</f>
        <v>G12 TSBM Weld pad</v>
      </c>
      <c r="F32" s="159">
        <f>Stocks!B32</f>
        <v>30</v>
      </c>
      <c r="G32" s="159">
        <f t="shared" ca="1" si="1"/>
        <v>6</v>
      </c>
      <c r="H32" s="165">
        <f t="shared" ca="1" si="2"/>
        <v>0</v>
      </c>
      <c r="I32" s="162">
        <f ca="1">IFERROR(IFERROR(SUMIF(INDIRECT(calc!J$6),$D32,INDIRECT(calc!J$9)),0)+IFERROR(SUMIF(INDIRECT(calc!J$7),$D32,INDIRECT(calc!J$10)),0)+IFERROR(SUMIF(INDIRECT(calc!J$8),$D32,INDIRECT(calc!J$11)),0),"")</f>
        <v>0</v>
      </c>
      <c r="J32" s="162">
        <f ca="1">IFERROR(IFERROR(SUMIF(INDIRECT(calc!K$6),$D32,INDIRECT(calc!K$9)),0)+IFERROR(SUMIF(INDIRECT(calc!K$7),$D32,INDIRECT(calc!K$10)),0)+IFERROR(SUMIF(INDIRECT(calc!K$8),$D32,INDIRECT(calc!K$11)),0),"")</f>
        <v>6</v>
      </c>
      <c r="K32" s="162">
        <f ca="1">IFERROR(SUMIF(INDIRECT(calc!L$6),$D32,INDIRECT(calc!L$9)),0)+IFERROR(SUMIF(INDIRECT(calc!L$7),$D32,INDIRECT(calc!L$10)),0)+IFERROR(SUMIF(INDIRECT(calc!L$8),$D32,INDIRECT(calc!L$11)),0)</f>
        <v>0</v>
      </c>
      <c r="L32" s="162">
        <f ca="1">IFERROR(IFERROR(SUMIF(INDIRECT(calc!M$6),$D32,INDIRECT(calc!M$9)),0)+IFERROR(SUMIF(INDIRECT(calc!M$7),$D32,INDIRECT(calc!M$10)),0)+IFERROR(SUMIF(INDIRECT(calc!M$8),$D32,INDIRECT(calc!M$11)),0),"")</f>
        <v>0</v>
      </c>
      <c r="M32" s="162">
        <f ca="1">IFERROR(IFERROR(SUMIF(INDIRECT(calc!N$6),$D32,INDIRECT(calc!N$9)),0)+IFERROR(SUMIF(INDIRECT(calc!N$7),$D32,INDIRECT(calc!N$10)),0)+IFERROR(SUMIF(INDIRECT(calc!N$8),$D32,INDIRECT(calc!N$11)),0),"")</f>
        <v>0</v>
      </c>
      <c r="N32" s="162">
        <f ca="1">IFERROR(IFERROR(SUMIF(INDIRECT(calc!O$6),$D32,INDIRECT(calc!O$9)),0)+IFERROR(SUMIF(INDIRECT(calc!O$7),$D32,INDIRECT(calc!O$10)),0)+IFERROR(SUMIF(INDIRECT(calc!O$8),$D32,INDIRECT(calc!O$11)),0),"")</f>
        <v>0</v>
      </c>
      <c r="O32" s="162">
        <f ca="1">IFERROR(IFERROR(SUMIF(INDIRECT(calc!P$6),$D32,INDIRECT(calc!P$9)),0)+IFERROR(SUMIF(INDIRECT(calc!P$7),$D32,INDIRECT(calc!P$10)),0)+IFERROR(SUMIF(INDIRECT(calc!P$8),$D32,INDIRECT(calc!P$11)),0),"")</f>
        <v>0</v>
      </c>
      <c r="P32" s="162">
        <f ca="1">IFERROR(IFERROR(SUMIF(INDIRECT(calc!Q$6),$D32,INDIRECT(calc!Q$9)),0)+IFERROR(SUMIF(INDIRECT(calc!Q$7),$D32,INDIRECT(calc!Q$10)),0)+IFERROR(SUMIF(INDIRECT(calc!Q$8),$D32,INDIRECT(calc!Q$11)),0),"")</f>
        <v>0</v>
      </c>
      <c r="Q32" s="162">
        <f ca="1">IFERROR(IFERROR(SUMIF(INDIRECT(calc!R$6),$D32,INDIRECT(calc!R$9)),0)+IFERROR(SUMIF(INDIRECT(calc!R$7),$D32,INDIRECT(calc!R$10)),0)+IFERROR(SUMIF(INDIRECT(calc!R$8),$D32,INDIRECT(calc!R$11)),0),"")</f>
        <v>0</v>
      </c>
      <c r="R32" s="162">
        <f ca="1">IFERROR(IFERROR(SUMIF(INDIRECT(calc!S$6),$D32,INDIRECT(calc!S$9)),0)+IFERROR(SUMIF(INDIRECT(calc!S$7),$D32,INDIRECT(calc!S$10)),0)+IFERROR(SUMIF(INDIRECT(calc!S$8),$D32,INDIRECT(calc!S$11)),0),"")</f>
        <v>0</v>
      </c>
      <c r="S32" s="162">
        <f ca="1">IFERROR(IFERROR(SUMIF(INDIRECT(calc!T$6),$D32,INDIRECT(calc!T$9)),0)+IFERROR(SUMIF(INDIRECT(calc!T$7),$D32,INDIRECT(calc!T$10)),0)+IFERROR(SUMIF(INDIRECT(calc!T$8),$D32,INDIRECT(calc!T$11)),0),"")</f>
        <v>0</v>
      </c>
      <c r="T32" s="162">
        <f ca="1">IFERROR(IFERROR(SUMIF(INDIRECT(calc!U$6),$D32,INDIRECT(calc!U$9)),0)+IFERROR(SUMIF(INDIRECT(calc!U$7),$D32,INDIRECT(calc!U$10)),0)+IFERROR(SUMIF(INDIRECT(calc!U$8),$D32,INDIRECT(calc!U$11)),0),"")</f>
        <v>0</v>
      </c>
      <c r="U32" s="162">
        <f ca="1">IFERROR(IFERROR(SUMIF(INDIRECT(calc!V$6),$D32,INDIRECT(calc!V$9)),0)+IFERROR(SUMIF(INDIRECT(calc!V$7),$D32,INDIRECT(calc!V$10)),0)+IFERROR(SUMIF(INDIRECT(calc!V$8),$D32,INDIRECT(calc!V$11)),0),"")</f>
        <v>0</v>
      </c>
      <c r="V32" s="162">
        <f ca="1">IFERROR(IFERROR(SUMIF(INDIRECT(calc!W$6),$D32,INDIRECT(calc!W$9)),0)+IFERROR(SUMIF(INDIRECT(calc!W$7),$D32,INDIRECT(calc!W$10)),0)+IFERROR(SUMIF(INDIRECT(calc!W$8),$D32,INDIRECT(calc!W$11)),0),"")</f>
        <v>0</v>
      </c>
      <c r="W32" s="162">
        <f ca="1">IFERROR(IFERROR(SUMIF(INDIRECT(calc!X$6),$D32,INDIRECT(calc!X$9)),0)+IFERROR(SUMIF(INDIRECT(calc!X$7),$D32,INDIRECT(calc!X$10)),0)+IFERROR(SUMIF(INDIRECT(calc!X$8),$D32,INDIRECT(calc!X$11)),0),"")</f>
        <v>0</v>
      </c>
      <c r="Y32" s="151"/>
    </row>
    <row r="33" spans="3:25">
      <c r="C33" s="163" t="str">
        <f t="shared" ca="1" si="0"/>
        <v/>
      </c>
      <c r="D33" s="136" t="str">
        <f>LEFT(Stocks!D33,9)</f>
        <v>4101714TA</v>
      </c>
      <c r="E33" s="136" t="str">
        <f ca="1">IF(calc!F33="","",IF(OFFSET(INDIRECT(calc!F33),,-1)&lt;&gt;"",OFFSET(INDIRECT(calc!F33),,-1),IF(OFFSET(INDIRECT(calc!F33),,-2)&lt;&gt;"",OFFSET(INDIRECT(calc!F33),,-2),IF(OFFSET(INDIRECT(calc!F33),,-3)&lt;&gt;"",OFFSET(INDIRECT(calc!F33),,-3),IF(OFFSET(INDIRECT(calc!F33),,-4)&lt;&gt;"",OFFSET(INDIRECT(calc!F33),,-4),IF(OFFSET(INDIRECT(calc!F33),,-5)&lt;&gt;"",OFFSET(INDIRECT(calc!F33),,-5),IF(OFFSET(INDIRECT(calc!F33),,-6),OFFSET(INDIRECT(calc!F33),,-6))))))))</f>
        <v/>
      </c>
      <c r="F33" s="159">
        <f>Stocks!B33</f>
        <v>19</v>
      </c>
      <c r="G33" s="159">
        <f t="shared" ca="1" si="1"/>
        <v>0</v>
      </c>
      <c r="H33" s="165">
        <f t="shared" ca="1" si="2"/>
        <v>0</v>
      </c>
      <c r="I33" s="162">
        <f ca="1">IFERROR(IFERROR(SUMIF(INDIRECT(calc!J$6),$D33,INDIRECT(calc!J$9)),0)+IFERROR(SUMIF(INDIRECT(calc!J$7),$D33,INDIRECT(calc!J$10)),0)+IFERROR(SUMIF(INDIRECT(calc!J$8),$D33,INDIRECT(calc!J$11)),0),"")</f>
        <v>0</v>
      </c>
      <c r="J33" s="162">
        <f ca="1">IFERROR(IFERROR(SUMIF(INDIRECT(calc!K$6),$D33,INDIRECT(calc!K$9)),0)+IFERROR(SUMIF(INDIRECT(calc!K$7),$D33,INDIRECT(calc!K$10)),0)+IFERROR(SUMIF(INDIRECT(calc!K$8),$D33,INDIRECT(calc!K$11)),0),"")</f>
        <v>0</v>
      </c>
      <c r="K33" s="162">
        <f ca="1">IFERROR(SUMIF(INDIRECT(calc!L$6),$D33,INDIRECT(calc!L$9)),0)+IFERROR(SUMIF(INDIRECT(calc!L$7),$D33,INDIRECT(calc!L$10)),0)+IFERROR(SUMIF(INDIRECT(calc!L$8),$D33,INDIRECT(calc!L$11)),0)</f>
        <v>0</v>
      </c>
      <c r="L33" s="162">
        <f ca="1">IFERROR(IFERROR(SUMIF(INDIRECT(calc!M$6),$D33,INDIRECT(calc!M$9)),0)+IFERROR(SUMIF(INDIRECT(calc!M$7),$D33,INDIRECT(calc!M$10)),0)+IFERROR(SUMIF(INDIRECT(calc!M$8),$D33,INDIRECT(calc!M$11)),0),"")</f>
        <v>0</v>
      </c>
      <c r="M33" s="162">
        <f ca="1">IFERROR(IFERROR(SUMIF(INDIRECT(calc!N$6),$D33,INDIRECT(calc!N$9)),0)+IFERROR(SUMIF(INDIRECT(calc!N$7),$D33,INDIRECT(calc!N$10)),0)+IFERROR(SUMIF(INDIRECT(calc!N$8),$D33,INDIRECT(calc!N$11)),0),"")</f>
        <v>0</v>
      </c>
      <c r="N33" s="162">
        <f ca="1">IFERROR(IFERROR(SUMIF(INDIRECT(calc!O$6),$D33,INDIRECT(calc!O$9)),0)+IFERROR(SUMIF(INDIRECT(calc!O$7),$D33,INDIRECT(calc!O$10)),0)+IFERROR(SUMIF(INDIRECT(calc!O$8),$D33,INDIRECT(calc!O$11)),0),"")</f>
        <v>0</v>
      </c>
      <c r="O33" s="162">
        <f ca="1">IFERROR(IFERROR(SUMIF(INDIRECT(calc!P$6),$D33,INDIRECT(calc!P$9)),0)+IFERROR(SUMIF(INDIRECT(calc!P$7),$D33,INDIRECT(calc!P$10)),0)+IFERROR(SUMIF(INDIRECT(calc!P$8),$D33,INDIRECT(calc!P$11)),0),"")</f>
        <v>0</v>
      </c>
      <c r="P33" s="162">
        <f ca="1">IFERROR(IFERROR(SUMIF(INDIRECT(calc!Q$6),$D33,INDIRECT(calc!Q$9)),0)+IFERROR(SUMIF(INDIRECT(calc!Q$7),$D33,INDIRECT(calc!Q$10)),0)+IFERROR(SUMIF(INDIRECT(calc!Q$8),$D33,INDIRECT(calc!Q$11)),0),"")</f>
        <v>0</v>
      </c>
      <c r="Q33" s="162">
        <f ca="1">IFERROR(IFERROR(SUMIF(INDIRECT(calc!R$6),$D33,INDIRECT(calc!R$9)),0)+IFERROR(SUMIF(INDIRECT(calc!R$7),$D33,INDIRECT(calc!R$10)),0)+IFERROR(SUMIF(INDIRECT(calc!R$8),$D33,INDIRECT(calc!R$11)),0),"")</f>
        <v>0</v>
      </c>
      <c r="R33" s="162">
        <f ca="1">IFERROR(IFERROR(SUMIF(INDIRECT(calc!S$6),$D33,INDIRECT(calc!S$9)),0)+IFERROR(SUMIF(INDIRECT(calc!S$7),$D33,INDIRECT(calc!S$10)),0)+IFERROR(SUMIF(INDIRECT(calc!S$8),$D33,INDIRECT(calc!S$11)),0),"")</f>
        <v>0</v>
      </c>
      <c r="S33" s="162">
        <f ca="1">IFERROR(IFERROR(SUMIF(INDIRECT(calc!T$6),$D33,INDIRECT(calc!T$9)),0)+IFERROR(SUMIF(INDIRECT(calc!T$7),$D33,INDIRECT(calc!T$10)),0)+IFERROR(SUMIF(INDIRECT(calc!T$8),$D33,INDIRECT(calc!T$11)),0),"")</f>
        <v>0</v>
      </c>
      <c r="T33" s="162">
        <f ca="1">IFERROR(IFERROR(SUMIF(INDIRECT(calc!U$6),$D33,INDIRECT(calc!U$9)),0)+IFERROR(SUMIF(INDIRECT(calc!U$7),$D33,INDIRECT(calc!U$10)),0)+IFERROR(SUMIF(INDIRECT(calc!U$8),$D33,INDIRECT(calc!U$11)),0),"")</f>
        <v>0</v>
      </c>
      <c r="U33" s="162">
        <f ca="1">IFERROR(IFERROR(SUMIF(INDIRECT(calc!V$6),$D33,INDIRECT(calc!V$9)),0)+IFERROR(SUMIF(INDIRECT(calc!V$7),$D33,INDIRECT(calc!V$10)),0)+IFERROR(SUMIF(INDIRECT(calc!V$8),$D33,INDIRECT(calc!V$11)),0),"")</f>
        <v>0</v>
      </c>
      <c r="V33" s="162">
        <f ca="1">IFERROR(IFERROR(SUMIF(INDIRECT(calc!W$6),$D33,INDIRECT(calc!W$9)),0)+IFERROR(SUMIF(INDIRECT(calc!W$7),$D33,INDIRECT(calc!W$10)),0)+IFERROR(SUMIF(INDIRECT(calc!W$8),$D33,INDIRECT(calc!W$11)),0),"")</f>
        <v>0</v>
      </c>
      <c r="W33" s="162">
        <f ca="1">IFERROR(IFERROR(SUMIF(INDIRECT(calc!X$6),$D33,INDIRECT(calc!X$9)),0)+IFERROR(SUMIF(INDIRECT(calc!X$7),$D33,INDIRECT(calc!X$10)),0)+IFERROR(SUMIF(INDIRECT(calc!X$8),$D33,INDIRECT(calc!X$11)),0),"")</f>
        <v>0</v>
      </c>
      <c r="Y33" s="151"/>
    </row>
    <row r="34" spans="3:25">
      <c r="C34" s="163" t="str">
        <f t="shared" ca="1" si="0"/>
        <v/>
      </c>
      <c r="D34" s="136" t="str">
        <f>LEFT(Stocks!D34,9)</f>
        <v>7310126AA</v>
      </c>
      <c r="E34" s="136" t="str">
        <f ca="1">IF(calc!F34="","",IF(OFFSET(INDIRECT(calc!F34),,-1)&lt;&gt;"",OFFSET(INDIRECT(calc!F34),,-1),IF(OFFSET(INDIRECT(calc!F34),,-2)&lt;&gt;"",OFFSET(INDIRECT(calc!F34),,-2),IF(OFFSET(INDIRECT(calc!F34),,-3)&lt;&gt;"",OFFSET(INDIRECT(calc!F34),,-3),IF(OFFSET(INDIRECT(calc!F34),,-4)&lt;&gt;"",OFFSET(INDIRECT(calc!F34),,-4),IF(OFFSET(INDIRECT(calc!F34),,-5)&lt;&gt;"",OFFSET(INDIRECT(calc!F34),,-5),IF(OFFSET(INDIRECT(calc!F34),,-6),OFFSET(INDIRECT(calc!F34),,-6))))))))</f>
        <v>FILL VENT NIPPLE X</v>
      </c>
      <c r="F34" s="159">
        <f>Stocks!B34</f>
        <v>566</v>
      </c>
      <c r="G34" s="159">
        <f t="shared" ca="1" si="1"/>
        <v>1</v>
      </c>
      <c r="H34" s="165">
        <f t="shared" ca="1" si="2"/>
        <v>0</v>
      </c>
      <c r="I34" s="162">
        <f ca="1">IFERROR(IFERROR(SUMIF(INDIRECT(calc!J$6),$D34,INDIRECT(calc!J$9)),0)+IFERROR(SUMIF(INDIRECT(calc!J$7),$D34,INDIRECT(calc!J$10)),0)+IFERROR(SUMIF(INDIRECT(calc!J$8),$D34,INDIRECT(calc!J$11)),0),"")</f>
        <v>0</v>
      </c>
      <c r="J34" s="162">
        <f ca="1">IFERROR(IFERROR(SUMIF(INDIRECT(calc!K$6),$D34,INDIRECT(calc!K$9)),0)+IFERROR(SUMIF(INDIRECT(calc!K$7),$D34,INDIRECT(calc!K$10)),0)+IFERROR(SUMIF(INDIRECT(calc!K$8),$D34,INDIRECT(calc!K$11)),0),"")</f>
        <v>1</v>
      </c>
      <c r="K34" s="162">
        <f ca="1">IFERROR(SUMIF(INDIRECT(calc!L$6),$D34,INDIRECT(calc!L$9)),0)+IFERROR(SUMIF(INDIRECT(calc!L$7),$D34,INDIRECT(calc!L$10)),0)+IFERROR(SUMIF(INDIRECT(calc!L$8),$D34,INDIRECT(calc!L$11)),0)</f>
        <v>0</v>
      </c>
      <c r="L34" s="162">
        <f ca="1">IFERROR(IFERROR(SUMIF(INDIRECT(calc!M$6),$D34,INDIRECT(calc!M$9)),0)+IFERROR(SUMIF(INDIRECT(calc!M$7),$D34,INDIRECT(calc!M$10)),0)+IFERROR(SUMIF(INDIRECT(calc!M$8),$D34,INDIRECT(calc!M$11)),0),"")</f>
        <v>0</v>
      </c>
      <c r="M34" s="162">
        <f ca="1">IFERROR(IFERROR(SUMIF(INDIRECT(calc!N$6),$D34,INDIRECT(calc!N$9)),0)+IFERROR(SUMIF(INDIRECT(calc!N$7),$D34,INDIRECT(calc!N$10)),0)+IFERROR(SUMIF(INDIRECT(calc!N$8),$D34,INDIRECT(calc!N$11)),0),"")</f>
        <v>0</v>
      </c>
      <c r="N34" s="162">
        <f ca="1">IFERROR(IFERROR(SUMIF(INDIRECT(calc!O$6),$D34,INDIRECT(calc!O$9)),0)+IFERROR(SUMIF(INDIRECT(calc!O$7),$D34,INDIRECT(calc!O$10)),0)+IFERROR(SUMIF(INDIRECT(calc!O$8),$D34,INDIRECT(calc!O$11)),0),"")</f>
        <v>0</v>
      </c>
      <c r="O34" s="162">
        <f ca="1">IFERROR(IFERROR(SUMIF(INDIRECT(calc!P$6),$D34,INDIRECT(calc!P$9)),0)+IFERROR(SUMIF(INDIRECT(calc!P$7),$D34,INDIRECT(calc!P$10)),0)+IFERROR(SUMIF(INDIRECT(calc!P$8),$D34,INDIRECT(calc!P$11)),0),"")</f>
        <v>0</v>
      </c>
      <c r="P34" s="162">
        <f ca="1">IFERROR(IFERROR(SUMIF(INDIRECT(calc!Q$6),$D34,INDIRECT(calc!Q$9)),0)+IFERROR(SUMIF(INDIRECT(calc!Q$7),$D34,INDIRECT(calc!Q$10)),0)+IFERROR(SUMIF(INDIRECT(calc!Q$8),$D34,INDIRECT(calc!Q$11)),0),"")</f>
        <v>0</v>
      </c>
      <c r="Q34" s="162">
        <f ca="1">IFERROR(IFERROR(SUMIF(INDIRECT(calc!R$6),$D34,INDIRECT(calc!R$9)),0)+IFERROR(SUMIF(INDIRECT(calc!R$7),$D34,INDIRECT(calc!R$10)),0)+IFERROR(SUMIF(INDIRECT(calc!R$8),$D34,INDIRECT(calc!R$11)),0),"")</f>
        <v>0</v>
      </c>
      <c r="R34" s="162">
        <f ca="1">IFERROR(IFERROR(SUMIF(INDIRECT(calc!S$6),$D34,INDIRECT(calc!S$9)),0)+IFERROR(SUMIF(INDIRECT(calc!S$7),$D34,INDIRECT(calc!S$10)),0)+IFERROR(SUMIF(INDIRECT(calc!S$8),$D34,INDIRECT(calc!S$11)),0),"")</f>
        <v>0</v>
      </c>
      <c r="S34" s="162">
        <f ca="1">IFERROR(IFERROR(SUMIF(INDIRECT(calc!T$6),$D34,INDIRECT(calc!T$9)),0)+IFERROR(SUMIF(INDIRECT(calc!T$7),$D34,INDIRECT(calc!T$10)),0)+IFERROR(SUMIF(INDIRECT(calc!T$8),$D34,INDIRECT(calc!T$11)),0),"")</f>
        <v>0</v>
      </c>
      <c r="T34" s="162">
        <f ca="1">IFERROR(IFERROR(SUMIF(INDIRECT(calc!U$6),$D34,INDIRECT(calc!U$9)),0)+IFERROR(SUMIF(INDIRECT(calc!U$7),$D34,INDIRECT(calc!U$10)),0)+IFERROR(SUMIF(INDIRECT(calc!U$8),$D34,INDIRECT(calc!U$11)),0),"")</f>
        <v>0</v>
      </c>
      <c r="U34" s="162">
        <f ca="1">IFERROR(IFERROR(SUMIF(INDIRECT(calc!V$6),$D34,INDIRECT(calc!V$9)),0)+IFERROR(SUMIF(INDIRECT(calc!V$7),$D34,INDIRECT(calc!V$10)),0)+IFERROR(SUMIF(INDIRECT(calc!V$8),$D34,INDIRECT(calc!V$11)),0),"")</f>
        <v>0</v>
      </c>
      <c r="V34" s="162">
        <f ca="1">IFERROR(IFERROR(SUMIF(INDIRECT(calc!W$6),$D34,INDIRECT(calc!W$9)),0)+IFERROR(SUMIF(INDIRECT(calc!W$7),$D34,INDIRECT(calc!W$10)),0)+IFERROR(SUMIF(INDIRECT(calc!W$8),$D34,INDIRECT(calc!W$11)),0),"")</f>
        <v>0</v>
      </c>
      <c r="W34" s="162">
        <f ca="1">IFERROR(IFERROR(SUMIF(INDIRECT(calc!X$6),$D34,INDIRECT(calc!X$9)),0)+IFERROR(SUMIF(INDIRECT(calc!X$7),$D34,INDIRECT(calc!X$10)),0)+IFERROR(SUMIF(INDIRECT(calc!X$8),$D34,INDIRECT(calc!X$11)),0),"")</f>
        <v>0</v>
      </c>
      <c r="Y34" s="151"/>
    </row>
    <row r="35" spans="3:25">
      <c r="C35" s="163" t="str">
        <f t="shared" ca="1" si="0"/>
        <v/>
      </c>
      <c r="D35" s="136" t="str">
        <f>LEFT(Stocks!D35,9)</f>
        <v>7410817TA</v>
      </c>
      <c r="E35" s="136" t="str">
        <f ca="1">IF(calc!F35="","",IF(OFFSET(INDIRECT(calc!F35),,-1)&lt;&gt;"",OFFSET(INDIRECT(calc!F35),,-1),IF(OFFSET(INDIRECT(calc!F35),,-2)&lt;&gt;"",OFFSET(INDIRECT(calc!F35),,-2),IF(OFFSET(INDIRECT(calc!F35),,-3)&lt;&gt;"",OFFSET(INDIRECT(calc!F35),,-3),IF(OFFSET(INDIRECT(calc!F35),,-4)&lt;&gt;"",OFFSET(INDIRECT(calc!F35),,-4),IF(OFFSET(INDIRECT(calc!F35),,-5)&lt;&gt;"",OFFSET(INDIRECT(calc!F35),,-5),IF(OFFSET(INDIRECT(calc!F35),,-6),OFFSET(INDIRECT(calc!F35),,-6))))))))</f>
        <v/>
      </c>
      <c r="F35" s="159">
        <f>Stocks!B35</f>
        <v>8</v>
      </c>
      <c r="G35" s="159">
        <f t="shared" ca="1" si="1"/>
        <v>0</v>
      </c>
      <c r="H35" s="165">
        <f t="shared" ca="1" si="2"/>
        <v>0</v>
      </c>
      <c r="I35" s="162">
        <f ca="1">IFERROR(IFERROR(SUMIF(INDIRECT(calc!J$6),$D35,INDIRECT(calc!J$9)),0)+IFERROR(SUMIF(INDIRECT(calc!J$7),$D35,INDIRECT(calc!J$10)),0)+IFERROR(SUMIF(INDIRECT(calc!J$8),$D35,INDIRECT(calc!J$11)),0),"")</f>
        <v>0</v>
      </c>
      <c r="J35" s="162">
        <f ca="1">IFERROR(IFERROR(SUMIF(INDIRECT(calc!K$6),$D35,INDIRECT(calc!K$9)),0)+IFERROR(SUMIF(INDIRECT(calc!K$7),$D35,INDIRECT(calc!K$10)),0)+IFERROR(SUMIF(INDIRECT(calc!K$8),$D35,INDIRECT(calc!K$11)),0),"")</f>
        <v>0</v>
      </c>
      <c r="K35" s="162">
        <f ca="1">IFERROR(SUMIF(INDIRECT(calc!L$6),$D35,INDIRECT(calc!L$9)),0)+IFERROR(SUMIF(INDIRECT(calc!L$7),$D35,INDIRECT(calc!L$10)),0)+IFERROR(SUMIF(INDIRECT(calc!L$8),$D35,INDIRECT(calc!L$11)),0)</f>
        <v>0</v>
      </c>
      <c r="L35" s="162">
        <f ca="1">IFERROR(IFERROR(SUMIF(INDIRECT(calc!M$6),$D35,INDIRECT(calc!M$9)),0)+IFERROR(SUMIF(INDIRECT(calc!M$7),$D35,INDIRECT(calc!M$10)),0)+IFERROR(SUMIF(INDIRECT(calc!M$8),$D35,INDIRECT(calc!M$11)),0),"")</f>
        <v>0</v>
      </c>
      <c r="M35" s="162">
        <f ca="1">IFERROR(IFERROR(SUMIF(INDIRECT(calc!N$6),$D35,INDIRECT(calc!N$9)),0)+IFERROR(SUMIF(INDIRECT(calc!N$7),$D35,INDIRECT(calc!N$10)),0)+IFERROR(SUMIF(INDIRECT(calc!N$8),$D35,INDIRECT(calc!N$11)),0),"")</f>
        <v>0</v>
      </c>
      <c r="N35" s="162">
        <f ca="1">IFERROR(IFERROR(SUMIF(INDIRECT(calc!O$6),$D35,INDIRECT(calc!O$9)),0)+IFERROR(SUMIF(INDIRECT(calc!O$7),$D35,INDIRECT(calc!O$10)),0)+IFERROR(SUMIF(INDIRECT(calc!O$8),$D35,INDIRECT(calc!O$11)),0),"")</f>
        <v>0</v>
      </c>
      <c r="O35" s="162">
        <f ca="1">IFERROR(IFERROR(SUMIF(INDIRECT(calc!P$6),$D35,INDIRECT(calc!P$9)),0)+IFERROR(SUMIF(INDIRECT(calc!P$7),$D35,INDIRECT(calc!P$10)),0)+IFERROR(SUMIF(INDIRECT(calc!P$8),$D35,INDIRECT(calc!P$11)),0),"")</f>
        <v>0</v>
      </c>
      <c r="P35" s="162">
        <f ca="1">IFERROR(IFERROR(SUMIF(INDIRECT(calc!Q$6),$D35,INDIRECT(calc!Q$9)),0)+IFERROR(SUMIF(INDIRECT(calc!Q$7),$D35,INDIRECT(calc!Q$10)),0)+IFERROR(SUMIF(INDIRECT(calc!Q$8),$D35,INDIRECT(calc!Q$11)),0),"")</f>
        <v>0</v>
      </c>
      <c r="Q35" s="162">
        <f ca="1">IFERROR(IFERROR(SUMIF(INDIRECT(calc!R$6),$D35,INDIRECT(calc!R$9)),0)+IFERROR(SUMIF(INDIRECT(calc!R$7),$D35,INDIRECT(calc!R$10)),0)+IFERROR(SUMIF(INDIRECT(calc!R$8),$D35,INDIRECT(calc!R$11)),0),"")</f>
        <v>0</v>
      </c>
      <c r="R35" s="162">
        <f ca="1">IFERROR(IFERROR(SUMIF(INDIRECT(calc!S$6),$D35,INDIRECT(calc!S$9)),0)+IFERROR(SUMIF(INDIRECT(calc!S$7),$D35,INDIRECT(calc!S$10)),0)+IFERROR(SUMIF(INDIRECT(calc!S$8),$D35,INDIRECT(calc!S$11)),0),"")</f>
        <v>0</v>
      </c>
      <c r="S35" s="162">
        <f ca="1">IFERROR(IFERROR(SUMIF(INDIRECT(calc!T$6),$D35,INDIRECT(calc!T$9)),0)+IFERROR(SUMIF(INDIRECT(calc!T$7),$D35,INDIRECT(calc!T$10)),0)+IFERROR(SUMIF(INDIRECT(calc!T$8),$D35,INDIRECT(calc!T$11)),0),"")</f>
        <v>0</v>
      </c>
      <c r="T35" s="162">
        <f ca="1">IFERROR(IFERROR(SUMIF(INDIRECT(calc!U$6),$D35,INDIRECT(calc!U$9)),0)+IFERROR(SUMIF(INDIRECT(calc!U$7),$D35,INDIRECT(calc!U$10)),0)+IFERROR(SUMIF(INDIRECT(calc!U$8),$D35,INDIRECT(calc!U$11)),0),"")</f>
        <v>0</v>
      </c>
      <c r="U35" s="162">
        <f ca="1">IFERROR(IFERROR(SUMIF(INDIRECT(calc!V$6),$D35,INDIRECT(calc!V$9)),0)+IFERROR(SUMIF(INDIRECT(calc!V$7),$D35,INDIRECT(calc!V$10)),0)+IFERROR(SUMIF(INDIRECT(calc!V$8),$D35,INDIRECT(calc!V$11)),0),"")</f>
        <v>0</v>
      </c>
      <c r="V35" s="162">
        <f ca="1">IFERROR(IFERROR(SUMIF(INDIRECT(calc!W$6),$D35,INDIRECT(calc!W$9)),0)+IFERROR(SUMIF(INDIRECT(calc!W$7),$D35,INDIRECT(calc!W$10)),0)+IFERROR(SUMIF(INDIRECT(calc!W$8),$D35,INDIRECT(calc!W$11)),0),"")</f>
        <v>0</v>
      </c>
      <c r="W35" s="162">
        <f ca="1">IFERROR(IFERROR(SUMIF(INDIRECT(calc!X$6),$D35,INDIRECT(calc!X$9)),0)+IFERROR(SUMIF(INDIRECT(calc!X$7),$D35,INDIRECT(calc!X$10)),0)+IFERROR(SUMIF(INDIRECT(calc!X$8),$D35,INDIRECT(calc!X$11)),0),"")</f>
        <v>0</v>
      </c>
      <c r="Y35" s="151"/>
    </row>
    <row r="36" spans="3:25">
      <c r="C36" s="163" t="str">
        <f t="shared" ca="1" si="0"/>
        <v/>
      </c>
      <c r="D36" s="136" t="str">
        <f>LEFT(Stocks!D36,9)</f>
        <v>7410827TA</v>
      </c>
      <c r="E36" s="136" t="str">
        <f ca="1">IF(calc!F36="","",IF(OFFSET(INDIRECT(calc!F36),,-1)&lt;&gt;"",OFFSET(INDIRECT(calc!F36),,-1),IF(OFFSET(INDIRECT(calc!F36),,-2)&lt;&gt;"",OFFSET(INDIRECT(calc!F36),,-2),IF(OFFSET(INDIRECT(calc!F36),,-3)&lt;&gt;"",OFFSET(INDIRECT(calc!F36),,-3),IF(OFFSET(INDIRECT(calc!F36),,-4)&lt;&gt;"",OFFSET(INDIRECT(calc!F36),,-4),IF(OFFSET(INDIRECT(calc!F36),,-5)&lt;&gt;"",OFFSET(INDIRECT(calc!F36),,-5),IF(OFFSET(INDIRECT(calc!F36),,-6),OFFSET(INDIRECT(calc!F36),,-6))))))))</f>
        <v/>
      </c>
      <c r="F36" s="159">
        <f>Stocks!B36</f>
        <v>10</v>
      </c>
      <c r="G36" s="159">
        <f t="shared" ca="1" si="1"/>
        <v>0</v>
      </c>
      <c r="H36" s="165">
        <f t="shared" ca="1" si="2"/>
        <v>0</v>
      </c>
      <c r="I36" s="162">
        <f ca="1">IFERROR(IFERROR(SUMIF(INDIRECT(calc!J$6),$D36,INDIRECT(calc!J$9)),0)+IFERROR(SUMIF(INDIRECT(calc!J$7),$D36,INDIRECT(calc!J$10)),0)+IFERROR(SUMIF(INDIRECT(calc!J$8),$D36,INDIRECT(calc!J$11)),0),"")</f>
        <v>0</v>
      </c>
      <c r="J36" s="162">
        <f ca="1">IFERROR(IFERROR(SUMIF(INDIRECT(calc!K$6),$D36,INDIRECT(calc!K$9)),0)+IFERROR(SUMIF(INDIRECT(calc!K$7),$D36,INDIRECT(calc!K$10)),0)+IFERROR(SUMIF(INDIRECT(calc!K$8),$D36,INDIRECT(calc!K$11)),0),"")</f>
        <v>0</v>
      </c>
      <c r="K36" s="162">
        <f ca="1">IFERROR(SUMIF(INDIRECT(calc!L$6),$D36,INDIRECT(calc!L$9)),0)+IFERROR(SUMIF(INDIRECT(calc!L$7),$D36,INDIRECT(calc!L$10)),0)+IFERROR(SUMIF(INDIRECT(calc!L$8),$D36,INDIRECT(calc!L$11)),0)</f>
        <v>0</v>
      </c>
      <c r="L36" s="162">
        <f ca="1">IFERROR(IFERROR(SUMIF(INDIRECT(calc!M$6),$D36,INDIRECT(calc!M$9)),0)+IFERROR(SUMIF(INDIRECT(calc!M$7),$D36,INDIRECT(calc!M$10)),0)+IFERROR(SUMIF(INDIRECT(calc!M$8),$D36,INDIRECT(calc!M$11)),0),"")</f>
        <v>0</v>
      </c>
      <c r="M36" s="162">
        <f ca="1">IFERROR(IFERROR(SUMIF(INDIRECT(calc!N$6),$D36,INDIRECT(calc!N$9)),0)+IFERROR(SUMIF(INDIRECT(calc!N$7),$D36,INDIRECT(calc!N$10)),0)+IFERROR(SUMIF(INDIRECT(calc!N$8),$D36,INDIRECT(calc!N$11)),0),"")</f>
        <v>0</v>
      </c>
      <c r="N36" s="162">
        <f ca="1">IFERROR(IFERROR(SUMIF(INDIRECT(calc!O$6),$D36,INDIRECT(calc!O$9)),0)+IFERROR(SUMIF(INDIRECT(calc!O$7),$D36,INDIRECT(calc!O$10)),0)+IFERROR(SUMIF(INDIRECT(calc!O$8),$D36,INDIRECT(calc!O$11)),0),"")</f>
        <v>0</v>
      </c>
      <c r="O36" s="162">
        <f ca="1">IFERROR(IFERROR(SUMIF(INDIRECT(calc!P$6),$D36,INDIRECT(calc!P$9)),0)+IFERROR(SUMIF(INDIRECT(calc!P$7),$D36,INDIRECT(calc!P$10)),0)+IFERROR(SUMIF(INDIRECT(calc!P$8),$D36,INDIRECT(calc!P$11)),0),"")</f>
        <v>0</v>
      </c>
      <c r="P36" s="162">
        <f ca="1">IFERROR(IFERROR(SUMIF(INDIRECT(calc!Q$6),$D36,INDIRECT(calc!Q$9)),0)+IFERROR(SUMIF(INDIRECT(calc!Q$7),$D36,INDIRECT(calc!Q$10)),0)+IFERROR(SUMIF(INDIRECT(calc!Q$8),$D36,INDIRECT(calc!Q$11)),0),"")</f>
        <v>0</v>
      </c>
      <c r="Q36" s="162">
        <f ca="1">IFERROR(IFERROR(SUMIF(INDIRECT(calc!R$6),$D36,INDIRECT(calc!R$9)),0)+IFERROR(SUMIF(INDIRECT(calc!R$7),$D36,INDIRECT(calc!R$10)),0)+IFERROR(SUMIF(INDIRECT(calc!R$8),$D36,INDIRECT(calc!R$11)),0),"")</f>
        <v>0</v>
      </c>
      <c r="R36" s="162">
        <f ca="1">IFERROR(IFERROR(SUMIF(INDIRECT(calc!S$6),$D36,INDIRECT(calc!S$9)),0)+IFERROR(SUMIF(INDIRECT(calc!S$7),$D36,INDIRECT(calc!S$10)),0)+IFERROR(SUMIF(INDIRECT(calc!S$8),$D36,INDIRECT(calc!S$11)),0),"")</f>
        <v>0</v>
      </c>
      <c r="S36" s="162">
        <f ca="1">IFERROR(IFERROR(SUMIF(INDIRECT(calc!T$6),$D36,INDIRECT(calc!T$9)),0)+IFERROR(SUMIF(INDIRECT(calc!T$7),$D36,INDIRECT(calc!T$10)),0)+IFERROR(SUMIF(INDIRECT(calc!T$8),$D36,INDIRECT(calc!T$11)),0),"")</f>
        <v>0</v>
      </c>
      <c r="T36" s="162">
        <f ca="1">IFERROR(IFERROR(SUMIF(INDIRECT(calc!U$6),$D36,INDIRECT(calc!U$9)),0)+IFERROR(SUMIF(INDIRECT(calc!U$7),$D36,INDIRECT(calc!U$10)),0)+IFERROR(SUMIF(INDIRECT(calc!U$8),$D36,INDIRECT(calc!U$11)),0),"")</f>
        <v>0</v>
      </c>
      <c r="U36" s="162">
        <f ca="1">IFERROR(IFERROR(SUMIF(INDIRECT(calc!V$6),$D36,INDIRECT(calc!V$9)),0)+IFERROR(SUMIF(INDIRECT(calc!V$7),$D36,INDIRECT(calc!V$10)),0)+IFERROR(SUMIF(INDIRECT(calc!V$8),$D36,INDIRECT(calc!V$11)),0),"")</f>
        <v>0</v>
      </c>
      <c r="V36" s="162">
        <f ca="1">IFERROR(IFERROR(SUMIF(INDIRECT(calc!W$6),$D36,INDIRECT(calc!W$9)),0)+IFERROR(SUMIF(INDIRECT(calc!W$7),$D36,INDIRECT(calc!W$10)),0)+IFERROR(SUMIF(INDIRECT(calc!W$8),$D36,INDIRECT(calc!W$11)),0),"")</f>
        <v>0</v>
      </c>
      <c r="W36" s="162">
        <f ca="1">IFERROR(IFERROR(SUMIF(INDIRECT(calc!X$6),$D36,INDIRECT(calc!X$9)),0)+IFERROR(SUMIF(INDIRECT(calc!X$7),$D36,INDIRECT(calc!X$10)),0)+IFERROR(SUMIF(INDIRECT(calc!X$8),$D36,INDIRECT(calc!X$11)),0),"")</f>
        <v>0</v>
      </c>
      <c r="Y36" s="151"/>
    </row>
    <row r="37" spans="3:25">
      <c r="C37" s="163" t="str">
        <f t="shared" ca="1" si="0"/>
        <v/>
      </c>
      <c r="D37" s="136" t="str">
        <f>LEFT(Stocks!D37,9)</f>
        <v>7410827UA</v>
      </c>
      <c r="E37" s="136" t="str">
        <f ca="1">IF(calc!F37="","",IF(OFFSET(INDIRECT(calc!F37),,-1)&lt;&gt;"",OFFSET(INDIRECT(calc!F37),,-1),IF(OFFSET(INDIRECT(calc!F37),,-2)&lt;&gt;"",OFFSET(INDIRECT(calc!F37),,-2),IF(OFFSET(INDIRECT(calc!F37),,-3)&lt;&gt;"",OFFSET(INDIRECT(calc!F37),,-3),IF(OFFSET(INDIRECT(calc!F37),,-4)&lt;&gt;"",OFFSET(INDIRECT(calc!F37),,-4),IF(OFFSET(INDIRECT(calc!F37),,-5)&lt;&gt;"",OFFSET(INDIRECT(calc!F37),,-5),IF(OFFSET(INDIRECT(calc!F37),,-6),OFFSET(INDIRECT(calc!F37),,-6))))))))</f>
        <v>VENT SYST BODY FLVV</v>
      </c>
      <c r="F37" s="159">
        <f>Stocks!B37</f>
        <v>106</v>
      </c>
      <c r="G37" s="159">
        <f t="shared" ca="1" si="1"/>
        <v>11</v>
      </c>
      <c r="H37" s="165">
        <f t="shared" ca="1" si="2"/>
        <v>0</v>
      </c>
      <c r="I37" s="162">
        <f ca="1">IFERROR(IFERROR(SUMIF(INDIRECT(calc!J$6),$D37,INDIRECT(calc!J$9)),0)+IFERROR(SUMIF(INDIRECT(calc!J$7),$D37,INDIRECT(calc!J$10)),0)+IFERROR(SUMIF(INDIRECT(calc!J$8),$D37,INDIRECT(calc!J$11)),0),"")</f>
        <v>0</v>
      </c>
      <c r="J37" s="162">
        <f ca="1">IFERROR(IFERROR(SUMIF(INDIRECT(calc!K$6),$D37,INDIRECT(calc!K$9)),0)+IFERROR(SUMIF(INDIRECT(calc!K$7),$D37,INDIRECT(calc!K$10)),0)+IFERROR(SUMIF(INDIRECT(calc!K$8),$D37,INDIRECT(calc!K$11)),0),"")</f>
        <v>11</v>
      </c>
      <c r="K37" s="162">
        <f ca="1">IFERROR(SUMIF(INDIRECT(calc!L$6),$D37,INDIRECT(calc!L$9)),0)+IFERROR(SUMIF(INDIRECT(calc!L$7),$D37,INDIRECT(calc!L$10)),0)+IFERROR(SUMIF(INDIRECT(calc!L$8),$D37,INDIRECT(calc!L$11)),0)</f>
        <v>0</v>
      </c>
      <c r="L37" s="162">
        <f ca="1">IFERROR(IFERROR(SUMIF(INDIRECT(calc!M$6),$D37,INDIRECT(calc!M$9)),0)+IFERROR(SUMIF(INDIRECT(calc!M$7),$D37,INDIRECT(calc!M$10)),0)+IFERROR(SUMIF(INDIRECT(calc!M$8),$D37,INDIRECT(calc!M$11)),0),"")</f>
        <v>0</v>
      </c>
      <c r="M37" s="162">
        <f ca="1">IFERROR(IFERROR(SUMIF(INDIRECT(calc!N$6),$D37,INDIRECT(calc!N$9)),0)+IFERROR(SUMIF(INDIRECT(calc!N$7),$D37,INDIRECT(calc!N$10)),0)+IFERROR(SUMIF(INDIRECT(calc!N$8),$D37,INDIRECT(calc!N$11)),0),"")</f>
        <v>0</v>
      </c>
      <c r="N37" s="162">
        <f ca="1">IFERROR(IFERROR(SUMIF(INDIRECT(calc!O$6),$D37,INDIRECT(calc!O$9)),0)+IFERROR(SUMIF(INDIRECT(calc!O$7),$D37,INDIRECT(calc!O$10)),0)+IFERROR(SUMIF(INDIRECT(calc!O$8),$D37,INDIRECT(calc!O$11)),0),"")</f>
        <v>0</v>
      </c>
      <c r="O37" s="162">
        <f ca="1">IFERROR(IFERROR(SUMIF(INDIRECT(calc!P$6),$D37,INDIRECT(calc!P$9)),0)+IFERROR(SUMIF(INDIRECT(calc!P$7),$D37,INDIRECT(calc!P$10)),0)+IFERROR(SUMIF(INDIRECT(calc!P$8),$D37,INDIRECT(calc!P$11)),0),"")</f>
        <v>0</v>
      </c>
      <c r="P37" s="162">
        <f ca="1">IFERROR(IFERROR(SUMIF(INDIRECT(calc!Q$6),$D37,INDIRECT(calc!Q$9)),0)+IFERROR(SUMIF(INDIRECT(calc!Q$7),$D37,INDIRECT(calc!Q$10)),0)+IFERROR(SUMIF(INDIRECT(calc!Q$8),$D37,INDIRECT(calc!Q$11)),0),"")</f>
        <v>0</v>
      </c>
      <c r="Q37" s="162">
        <f ca="1">IFERROR(IFERROR(SUMIF(INDIRECT(calc!R$6),$D37,INDIRECT(calc!R$9)),0)+IFERROR(SUMIF(INDIRECT(calc!R$7),$D37,INDIRECT(calc!R$10)),0)+IFERROR(SUMIF(INDIRECT(calc!R$8),$D37,INDIRECT(calc!R$11)),0),"")</f>
        <v>0</v>
      </c>
      <c r="R37" s="162">
        <f ca="1">IFERROR(IFERROR(SUMIF(INDIRECT(calc!S$6),$D37,INDIRECT(calc!S$9)),0)+IFERROR(SUMIF(INDIRECT(calc!S$7),$D37,INDIRECT(calc!S$10)),0)+IFERROR(SUMIF(INDIRECT(calc!S$8),$D37,INDIRECT(calc!S$11)),0),"")</f>
        <v>0</v>
      </c>
      <c r="S37" s="162">
        <f ca="1">IFERROR(IFERROR(SUMIF(INDIRECT(calc!T$6),$D37,INDIRECT(calc!T$9)),0)+IFERROR(SUMIF(INDIRECT(calc!T$7),$D37,INDIRECT(calc!T$10)),0)+IFERROR(SUMIF(INDIRECT(calc!T$8),$D37,INDIRECT(calc!T$11)),0),"")</f>
        <v>0</v>
      </c>
      <c r="T37" s="162">
        <f ca="1">IFERROR(IFERROR(SUMIF(INDIRECT(calc!U$6),$D37,INDIRECT(calc!U$9)),0)+IFERROR(SUMIF(INDIRECT(calc!U$7),$D37,INDIRECT(calc!U$10)),0)+IFERROR(SUMIF(INDIRECT(calc!U$8),$D37,INDIRECT(calc!U$11)),0),"")</f>
        <v>0</v>
      </c>
      <c r="U37" s="162">
        <f ca="1">IFERROR(IFERROR(SUMIF(INDIRECT(calc!V$6),$D37,INDIRECT(calc!V$9)),0)+IFERROR(SUMIF(INDIRECT(calc!V$7),$D37,INDIRECT(calc!V$10)),0)+IFERROR(SUMIF(INDIRECT(calc!V$8),$D37,INDIRECT(calc!V$11)),0),"")</f>
        <v>0</v>
      </c>
      <c r="V37" s="162">
        <f ca="1">IFERROR(IFERROR(SUMIF(INDIRECT(calc!W$6),$D37,INDIRECT(calc!W$9)),0)+IFERROR(SUMIF(INDIRECT(calc!W$7),$D37,INDIRECT(calc!W$10)),0)+IFERROR(SUMIF(INDIRECT(calc!W$8),$D37,INDIRECT(calc!W$11)),0),"")</f>
        <v>0</v>
      </c>
      <c r="W37" s="162">
        <f ca="1">IFERROR(IFERROR(SUMIF(INDIRECT(calc!X$6),$D37,INDIRECT(calc!X$9)),0)+IFERROR(SUMIF(INDIRECT(calc!X$7),$D37,INDIRECT(calc!X$10)),0)+IFERROR(SUMIF(INDIRECT(calc!X$8),$D37,INDIRECT(calc!X$11)),0),"")</f>
        <v>0</v>
      </c>
      <c r="Y37" s="151"/>
    </row>
    <row r="38" spans="3:25">
      <c r="C38" s="163" t="str">
        <f t="shared" ca="1" si="0"/>
        <v/>
      </c>
      <c r="D38" s="136" t="str">
        <f>LEFT(Stocks!D38,9)</f>
        <v>7432690TB</v>
      </c>
      <c r="E38" s="136" t="str">
        <f ca="1">IF(calc!F38="","",IF(OFFSET(INDIRECT(calc!F38),,-1)&lt;&gt;"",OFFSET(INDIRECT(calc!F38),,-1),IF(OFFSET(INDIRECT(calc!F38),,-2)&lt;&gt;"",OFFSET(INDIRECT(calc!F38),,-2),IF(OFFSET(INDIRECT(calc!F38),,-3)&lt;&gt;"",OFFSET(INDIRECT(calc!F38),,-3),IF(OFFSET(INDIRECT(calc!F38),,-4)&lt;&gt;"",OFFSET(INDIRECT(calc!F38),,-4),IF(OFFSET(INDIRECT(calc!F38),,-5)&lt;&gt;"",OFFSET(INDIRECT(calc!F38),,-5),IF(OFFSET(INDIRECT(calc!F38),,-6),OFFSET(INDIRECT(calc!F38),,-6))))))))</f>
        <v/>
      </c>
      <c r="F38" s="159">
        <f>Stocks!B38</f>
        <v>2</v>
      </c>
      <c r="G38" s="159">
        <f t="shared" ca="1" si="1"/>
        <v>0</v>
      </c>
      <c r="H38" s="165">
        <f t="shared" ca="1" si="2"/>
        <v>0</v>
      </c>
      <c r="I38" s="162">
        <f ca="1">IFERROR(IFERROR(SUMIF(INDIRECT(calc!J$6),$D38,INDIRECT(calc!J$9)),0)+IFERROR(SUMIF(INDIRECT(calc!J$7),$D38,INDIRECT(calc!J$10)),0)+IFERROR(SUMIF(INDIRECT(calc!J$8),$D38,INDIRECT(calc!J$11)),0),"")</f>
        <v>0</v>
      </c>
      <c r="J38" s="162">
        <f ca="1">IFERROR(IFERROR(SUMIF(INDIRECT(calc!K$6),$D38,INDIRECT(calc!K$9)),0)+IFERROR(SUMIF(INDIRECT(calc!K$7),$D38,INDIRECT(calc!K$10)),0)+IFERROR(SUMIF(INDIRECT(calc!K$8),$D38,INDIRECT(calc!K$11)),0),"")</f>
        <v>0</v>
      </c>
      <c r="K38" s="162">
        <f ca="1">IFERROR(SUMIF(INDIRECT(calc!L$6),$D38,INDIRECT(calc!L$9)),0)+IFERROR(SUMIF(INDIRECT(calc!L$7),$D38,INDIRECT(calc!L$10)),0)+IFERROR(SUMIF(INDIRECT(calc!L$8),$D38,INDIRECT(calc!L$11)),0)</f>
        <v>0</v>
      </c>
      <c r="L38" s="162">
        <f ca="1">IFERROR(IFERROR(SUMIF(INDIRECT(calc!M$6),$D38,INDIRECT(calc!M$9)),0)+IFERROR(SUMIF(INDIRECT(calc!M$7),$D38,INDIRECT(calc!M$10)),0)+IFERROR(SUMIF(INDIRECT(calc!M$8),$D38,INDIRECT(calc!M$11)),0),"")</f>
        <v>0</v>
      </c>
      <c r="M38" s="162">
        <f ca="1">IFERROR(IFERROR(SUMIF(INDIRECT(calc!N$6),$D38,INDIRECT(calc!N$9)),0)+IFERROR(SUMIF(INDIRECT(calc!N$7),$D38,INDIRECT(calc!N$10)),0)+IFERROR(SUMIF(INDIRECT(calc!N$8),$D38,INDIRECT(calc!N$11)),0),"")</f>
        <v>0</v>
      </c>
      <c r="N38" s="162">
        <f ca="1">IFERROR(IFERROR(SUMIF(INDIRECT(calc!O$6),$D38,INDIRECT(calc!O$9)),0)+IFERROR(SUMIF(INDIRECT(calc!O$7),$D38,INDIRECT(calc!O$10)),0)+IFERROR(SUMIF(INDIRECT(calc!O$8),$D38,INDIRECT(calc!O$11)),0),"")</f>
        <v>0</v>
      </c>
      <c r="O38" s="162">
        <f ca="1">IFERROR(IFERROR(SUMIF(INDIRECT(calc!P$6),$D38,INDIRECT(calc!P$9)),0)+IFERROR(SUMIF(INDIRECT(calc!P$7),$D38,INDIRECT(calc!P$10)),0)+IFERROR(SUMIF(INDIRECT(calc!P$8),$D38,INDIRECT(calc!P$11)),0),"")</f>
        <v>0</v>
      </c>
      <c r="P38" s="162">
        <f ca="1">IFERROR(IFERROR(SUMIF(INDIRECT(calc!Q$6),$D38,INDIRECT(calc!Q$9)),0)+IFERROR(SUMIF(INDIRECT(calc!Q$7),$D38,INDIRECT(calc!Q$10)),0)+IFERROR(SUMIF(INDIRECT(calc!Q$8),$D38,INDIRECT(calc!Q$11)),0),"")</f>
        <v>0</v>
      </c>
      <c r="Q38" s="162">
        <f ca="1">IFERROR(IFERROR(SUMIF(INDIRECT(calc!R$6),$D38,INDIRECT(calc!R$9)),0)+IFERROR(SUMIF(INDIRECT(calc!R$7),$D38,INDIRECT(calc!R$10)),0)+IFERROR(SUMIF(INDIRECT(calc!R$8),$D38,INDIRECT(calc!R$11)),0),"")</f>
        <v>0</v>
      </c>
      <c r="R38" s="162">
        <f ca="1">IFERROR(IFERROR(SUMIF(INDIRECT(calc!S$6),$D38,INDIRECT(calc!S$9)),0)+IFERROR(SUMIF(INDIRECT(calc!S$7),$D38,INDIRECT(calc!S$10)),0)+IFERROR(SUMIF(INDIRECT(calc!S$8),$D38,INDIRECT(calc!S$11)),0),"")</f>
        <v>0</v>
      </c>
      <c r="S38" s="162">
        <f ca="1">IFERROR(IFERROR(SUMIF(INDIRECT(calc!T$6),$D38,INDIRECT(calc!T$9)),0)+IFERROR(SUMIF(INDIRECT(calc!T$7),$D38,INDIRECT(calc!T$10)),0)+IFERROR(SUMIF(INDIRECT(calc!T$8),$D38,INDIRECT(calc!T$11)),0),"")</f>
        <v>0</v>
      </c>
      <c r="T38" s="162">
        <f ca="1">IFERROR(IFERROR(SUMIF(INDIRECT(calc!U$6),$D38,INDIRECT(calc!U$9)),0)+IFERROR(SUMIF(INDIRECT(calc!U$7),$D38,INDIRECT(calc!U$10)),0)+IFERROR(SUMIF(INDIRECT(calc!U$8),$D38,INDIRECT(calc!U$11)),0),"")</f>
        <v>0</v>
      </c>
      <c r="U38" s="162">
        <f ca="1">IFERROR(IFERROR(SUMIF(INDIRECT(calc!V$6),$D38,INDIRECT(calc!V$9)),0)+IFERROR(SUMIF(INDIRECT(calc!V$7),$D38,INDIRECT(calc!V$10)),0)+IFERROR(SUMIF(INDIRECT(calc!V$8),$D38,INDIRECT(calc!V$11)),0),"")</f>
        <v>0</v>
      </c>
      <c r="V38" s="162">
        <f ca="1">IFERROR(IFERROR(SUMIF(INDIRECT(calc!W$6),$D38,INDIRECT(calc!W$9)),0)+IFERROR(SUMIF(INDIRECT(calc!W$7),$D38,INDIRECT(calc!W$10)),0)+IFERROR(SUMIF(INDIRECT(calc!W$8),$D38,INDIRECT(calc!W$11)),0),"")</f>
        <v>0</v>
      </c>
      <c r="W38" s="162">
        <f ca="1">IFERROR(IFERROR(SUMIF(INDIRECT(calc!X$6),$D38,INDIRECT(calc!X$9)),0)+IFERROR(SUMIF(INDIRECT(calc!X$7),$D38,INDIRECT(calc!X$10)),0)+IFERROR(SUMIF(INDIRECT(calc!X$8),$D38,INDIRECT(calc!X$11)),0),"")</f>
        <v>0</v>
      </c>
      <c r="Y38" s="151"/>
    </row>
    <row r="39" spans="3:25">
      <c r="C39" s="163" t="str">
        <f t="shared" ca="1" si="0"/>
        <v/>
      </c>
      <c r="D39" s="136" t="str">
        <f>LEFT(Stocks!D39,9)</f>
        <v>7432691TA</v>
      </c>
      <c r="E39" s="136" t="str">
        <f ca="1">IF(calc!F39="","",IF(OFFSET(INDIRECT(calc!F39),,-1)&lt;&gt;"",OFFSET(INDIRECT(calc!F39),,-1),IF(OFFSET(INDIRECT(calc!F39),,-2)&lt;&gt;"",OFFSET(INDIRECT(calc!F39),,-2),IF(OFFSET(INDIRECT(calc!F39),,-3)&lt;&gt;"",OFFSET(INDIRECT(calc!F39),,-3),IF(OFFSET(INDIRECT(calc!F39),,-4)&lt;&gt;"",OFFSET(INDIRECT(calc!F39),,-4),IF(OFFSET(INDIRECT(calc!F39),,-5)&lt;&gt;"",OFFSET(INDIRECT(calc!F39),,-5),IF(OFFSET(INDIRECT(calc!F39),,-6),OFFSET(INDIRECT(calc!F39),,-6))))))))</f>
        <v/>
      </c>
      <c r="F39" s="159">
        <f>Stocks!B39</f>
        <v>1</v>
      </c>
      <c r="G39" s="159">
        <f t="shared" ca="1" si="1"/>
        <v>0</v>
      </c>
      <c r="H39" s="165">
        <f t="shared" ca="1" si="2"/>
        <v>0</v>
      </c>
      <c r="I39" s="162">
        <f ca="1">IFERROR(IFERROR(SUMIF(INDIRECT(calc!J$6),$D39,INDIRECT(calc!J$9)),0)+IFERROR(SUMIF(INDIRECT(calc!J$7),$D39,INDIRECT(calc!J$10)),0)+IFERROR(SUMIF(INDIRECT(calc!J$8),$D39,INDIRECT(calc!J$11)),0),"")</f>
        <v>0</v>
      </c>
      <c r="J39" s="162">
        <f ca="1">IFERROR(IFERROR(SUMIF(INDIRECT(calc!K$6),$D39,INDIRECT(calc!K$9)),0)+IFERROR(SUMIF(INDIRECT(calc!K$7),$D39,INDIRECT(calc!K$10)),0)+IFERROR(SUMIF(INDIRECT(calc!K$8),$D39,INDIRECT(calc!K$11)),0),"")</f>
        <v>0</v>
      </c>
      <c r="K39" s="162">
        <f ca="1">IFERROR(SUMIF(INDIRECT(calc!L$6),$D39,INDIRECT(calc!L$9)),0)+IFERROR(SUMIF(INDIRECT(calc!L$7),$D39,INDIRECT(calc!L$10)),0)+IFERROR(SUMIF(INDIRECT(calc!L$8),$D39,INDIRECT(calc!L$11)),0)</f>
        <v>0</v>
      </c>
      <c r="L39" s="162">
        <f ca="1">IFERROR(IFERROR(SUMIF(INDIRECT(calc!M$6),$D39,INDIRECT(calc!M$9)),0)+IFERROR(SUMIF(INDIRECT(calc!M$7),$D39,INDIRECT(calc!M$10)),0)+IFERROR(SUMIF(INDIRECT(calc!M$8),$D39,INDIRECT(calc!M$11)),0),"")</f>
        <v>0</v>
      </c>
      <c r="M39" s="162">
        <f ca="1">IFERROR(IFERROR(SUMIF(INDIRECT(calc!N$6),$D39,INDIRECT(calc!N$9)),0)+IFERROR(SUMIF(INDIRECT(calc!N$7),$D39,INDIRECT(calc!N$10)),0)+IFERROR(SUMIF(INDIRECT(calc!N$8),$D39,INDIRECT(calc!N$11)),0),"")</f>
        <v>0</v>
      </c>
      <c r="N39" s="162">
        <f ca="1">IFERROR(IFERROR(SUMIF(INDIRECT(calc!O$6),$D39,INDIRECT(calc!O$9)),0)+IFERROR(SUMIF(INDIRECT(calc!O$7),$D39,INDIRECT(calc!O$10)),0)+IFERROR(SUMIF(INDIRECT(calc!O$8),$D39,INDIRECT(calc!O$11)),0),"")</f>
        <v>0</v>
      </c>
      <c r="O39" s="162">
        <f ca="1">IFERROR(IFERROR(SUMIF(INDIRECT(calc!P$6),$D39,INDIRECT(calc!P$9)),0)+IFERROR(SUMIF(INDIRECT(calc!P$7),$D39,INDIRECT(calc!P$10)),0)+IFERROR(SUMIF(INDIRECT(calc!P$8),$D39,INDIRECT(calc!P$11)),0),"")</f>
        <v>0</v>
      </c>
      <c r="P39" s="162">
        <f ca="1">IFERROR(IFERROR(SUMIF(INDIRECT(calc!Q$6),$D39,INDIRECT(calc!Q$9)),0)+IFERROR(SUMIF(INDIRECT(calc!Q$7),$D39,INDIRECT(calc!Q$10)),0)+IFERROR(SUMIF(INDIRECT(calc!Q$8),$D39,INDIRECT(calc!Q$11)),0),"")</f>
        <v>0</v>
      </c>
      <c r="Q39" s="162">
        <f ca="1">IFERROR(IFERROR(SUMIF(INDIRECT(calc!R$6),$D39,INDIRECT(calc!R$9)),0)+IFERROR(SUMIF(INDIRECT(calc!R$7),$D39,INDIRECT(calc!R$10)),0)+IFERROR(SUMIF(INDIRECT(calc!R$8),$D39,INDIRECT(calc!R$11)),0),"")</f>
        <v>0</v>
      </c>
      <c r="R39" s="162">
        <f ca="1">IFERROR(IFERROR(SUMIF(INDIRECT(calc!S$6),$D39,INDIRECT(calc!S$9)),0)+IFERROR(SUMIF(INDIRECT(calc!S$7),$D39,INDIRECT(calc!S$10)),0)+IFERROR(SUMIF(INDIRECT(calc!S$8),$D39,INDIRECT(calc!S$11)),0),"")</f>
        <v>0</v>
      </c>
      <c r="S39" s="162">
        <f ca="1">IFERROR(IFERROR(SUMIF(INDIRECT(calc!T$6),$D39,INDIRECT(calc!T$9)),0)+IFERROR(SUMIF(INDIRECT(calc!T$7),$D39,INDIRECT(calc!T$10)),0)+IFERROR(SUMIF(INDIRECT(calc!T$8),$D39,INDIRECT(calc!T$11)),0),"")</f>
        <v>0</v>
      </c>
      <c r="T39" s="162">
        <f ca="1">IFERROR(IFERROR(SUMIF(INDIRECT(calc!U$6),$D39,INDIRECT(calc!U$9)),0)+IFERROR(SUMIF(INDIRECT(calc!U$7),$D39,INDIRECT(calc!U$10)),0)+IFERROR(SUMIF(INDIRECT(calc!U$8),$D39,INDIRECT(calc!U$11)),0),"")</f>
        <v>0</v>
      </c>
      <c r="U39" s="162">
        <f ca="1">IFERROR(IFERROR(SUMIF(INDIRECT(calc!V$6),$D39,INDIRECT(calc!V$9)),0)+IFERROR(SUMIF(INDIRECT(calc!V$7),$D39,INDIRECT(calc!V$10)),0)+IFERROR(SUMIF(INDIRECT(calc!V$8),$D39,INDIRECT(calc!V$11)),0),"")</f>
        <v>0</v>
      </c>
      <c r="V39" s="162">
        <f ca="1">IFERROR(IFERROR(SUMIF(INDIRECT(calc!W$6),$D39,INDIRECT(calc!W$9)),0)+IFERROR(SUMIF(INDIRECT(calc!W$7),$D39,INDIRECT(calc!W$10)),0)+IFERROR(SUMIF(INDIRECT(calc!W$8),$D39,INDIRECT(calc!W$11)),0),"")</f>
        <v>0</v>
      </c>
      <c r="W39" s="162">
        <f ca="1">IFERROR(IFERROR(SUMIF(INDIRECT(calc!X$6),$D39,INDIRECT(calc!X$9)),0)+IFERROR(SUMIF(INDIRECT(calc!X$7),$D39,INDIRECT(calc!X$10)),0)+IFERROR(SUMIF(INDIRECT(calc!X$8),$D39,INDIRECT(calc!X$11)),0),"")</f>
        <v>0</v>
      </c>
      <c r="Y39" s="151"/>
    </row>
    <row r="40" spans="3:25">
      <c r="C40" s="163" t="str">
        <f t="shared" ca="1" si="0"/>
        <v/>
      </c>
      <c r="D40" s="136" t="str">
        <f>LEFT(Stocks!D40,9)</f>
        <v>7432720TA</v>
      </c>
      <c r="E40" s="136" t="str">
        <f ca="1">IF(calc!F40="","",IF(OFFSET(INDIRECT(calc!F40),,-1)&lt;&gt;"",OFFSET(INDIRECT(calc!F40),,-1),IF(OFFSET(INDIRECT(calc!F40),,-2)&lt;&gt;"",OFFSET(INDIRECT(calc!F40),,-2),IF(OFFSET(INDIRECT(calc!F40),,-3)&lt;&gt;"",OFFSET(INDIRECT(calc!F40),,-3),IF(OFFSET(INDIRECT(calc!F40),,-4)&lt;&gt;"",OFFSET(INDIRECT(calc!F40),,-4),IF(OFFSET(INDIRECT(calc!F40),,-5)&lt;&gt;"",OFFSET(INDIRECT(calc!F40),,-5),IF(OFFSET(INDIRECT(calc!F40),,-6),OFFSET(INDIRECT(calc!F40),,-6))))))))</f>
        <v/>
      </c>
      <c r="F40" s="159">
        <f>Stocks!B40</f>
        <v>6</v>
      </c>
      <c r="G40" s="159">
        <f t="shared" ca="1" si="1"/>
        <v>0</v>
      </c>
      <c r="H40" s="165">
        <f t="shared" ca="1" si="2"/>
        <v>0</v>
      </c>
      <c r="I40" s="162">
        <f ca="1">IFERROR(IFERROR(SUMIF(INDIRECT(calc!J$6),$D40,INDIRECT(calc!J$9)),0)+IFERROR(SUMIF(INDIRECT(calc!J$7),$D40,INDIRECT(calc!J$10)),0)+IFERROR(SUMIF(INDIRECT(calc!J$8),$D40,INDIRECT(calc!J$11)),0),"")</f>
        <v>0</v>
      </c>
      <c r="J40" s="162">
        <f ca="1">IFERROR(IFERROR(SUMIF(INDIRECT(calc!K$6),$D40,INDIRECT(calc!K$9)),0)+IFERROR(SUMIF(INDIRECT(calc!K$7),$D40,INDIRECT(calc!K$10)),0)+IFERROR(SUMIF(INDIRECT(calc!K$8),$D40,INDIRECT(calc!K$11)),0),"")</f>
        <v>0</v>
      </c>
      <c r="K40" s="162">
        <f ca="1">IFERROR(SUMIF(INDIRECT(calc!L$6),$D40,INDIRECT(calc!L$9)),0)+IFERROR(SUMIF(INDIRECT(calc!L$7),$D40,INDIRECT(calc!L$10)),0)+IFERROR(SUMIF(INDIRECT(calc!L$8),$D40,INDIRECT(calc!L$11)),0)</f>
        <v>0</v>
      </c>
      <c r="L40" s="162">
        <f ca="1">IFERROR(IFERROR(SUMIF(INDIRECT(calc!M$6),$D40,INDIRECT(calc!M$9)),0)+IFERROR(SUMIF(INDIRECT(calc!M$7),$D40,INDIRECT(calc!M$10)),0)+IFERROR(SUMIF(INDIRECT(calc!M$8),$D40,INDIRECT(calc!M$11)),0),"")</f>
        <v>0</v>
      </c>
      <c r="M40" s="162">
        <f ca="1">IFERROR(IFERROR(SUMIF(INDIRECT(calc!N$6),$D40,INDIRECT(calc!N$9)),0)+IFERROR(SUMIF(INDIRECT(calc!N$7),$D40,INDIRECT(calc!N$10)),0)+IFERROR(SUMIF(INDIRECT(calc!N$8),$D40,INDIRECT(calc!N$11)),0),"")</f>
        <v>0</v>
      </c>
      <c r="N40" s="162">
        <f ca="1">IFERROR(IFERROR(SUMIF(INDIRECT(calc!O$6),$D40,INDIRECT(calc!O$9)),0)+IFERROR(SUMIF(INDIRECT(calc!O$7),$D40,INDIRECT(calc!O$10)),0)+IFERROR(SUMIF(INDIRECT(calc!O$8),$D40,INDIRECT(calc!O$11)),0),"")</f>
        <v>0</v>
      </c>
      <c r="O40" s="162">
        <f ca="1">IFERROR(IFERROR(SUMIF(INDIRECT(calc!P$6),$D40,INDIRECT(calc!P$9)),0)+IFERROR(SUMIF(INDIRECT(calc!P$7),$D40,INDIRECT(calc!P$10)),0)+IFERROR(SUMIF(INDIRECT(calc!P$8),$D40,INDIRECT(calc!P$11)),0),"")</f>
        <v>0</v>
      </c>
      <c r="P40" s="162">
        <f ca="1">IFERROR(IFERROR(SUMIF(INDIRECT(calc!Q$6),$D40,INDIRECT(calc!Q$9)),0)+IFERROR(SUMIF(INDIRECT(calc!Q$7),$D40,INDIRECT(calc!Q$10)),0)+IFERROR(SUMIF(INDIRECT(calc!Q$8),$D40,INDIRECT(calc!Q$11)),0),"")</f>
        <v>0</v>
      </c>
      <c r="Q40" s="162">
        <f ca="1">IFERROR(IFERROR(SUMIF(INDIRECT(calc!R$6),$D40,INDIRECT(calc!R$9)),0)+IFERROR(SUMIF(INDIRECT(calc!R$7),$D40,INDIRECT(calc!R$10)),0)+IFERROR(SUMIF(INDIRECT(calc!R$8),$D40,INDIRECT(calc!R$11)),0),"")</f>
        <v>0</v>
      </c>
      <c r="R40" s="162">
        <f ca="1">IFERROR(IFERROR(SUMIF(INDIRECT(calc!S$6),$D40,INDIRECT(calc!S$9)),0)+IFERROR(SUMIF(INDIRECT(calc!S$7),$D40,INDIRECT(calc!S$10)),0)+IFERROR(SUMIF(INDIRECT(calc!S$8),$D40,INDIRECT(calc!S$11)),0),"")</f>
        <v>0</v>
      </c>
      <c r="S40" s="162">
        <f ca="1">IFERROR(IFERROR(SUMIF(INDIRECT(calc!T$6),$D40,INDIRECT(calc!T$9)),0)+IFERROR(SUMIF(INDIRECT(calc!T$7),$D40,INDIRECT(calc!T$10)),0)+IFERROR(SUMIF(INDIRECT(calc!T$8),$D40,INDIRECT(calc!T$11)),0),"")</f>
        <v>0</v>
      </c>
      <c r="T40" s="162">
        <f ca="1">IFERROR(IFERROR(SUMIF(INDIRECT(calc!U$6),$D40,INDIRECT(calc!U$9)),0)+IFERROR(SUMIF(INDIRECT(calc!U$7),$D40,INDIRECT(calc!U$10)),0)+IFERROR(SUMIF(INDIRECT(calc!U$8),$D40,INDIRECT(calc!U$11)),0),"")</f>
        <v>0</v>
      </c>
      <c r="U40" s="162">
        <f ca="1">IFERROR(IFERROR(SUMIF(INDIRECT(calc!V$6),$D40,INDIRECT(calc!V$9)),0)+IFERROR(SUMIF(INDIRECT(calc!V$7),$D40,INDIRECT(calc!V$10)),0)+IFERROR(SUMIF(INDIRECT(calc!V$8),$D40,INDIRECT(calc!V$11)),0),"")</f>
        <v>0</v>
      </c>
      <c r="V40" s="162">
        <f ca="1">IFERROR(IFERROR(SUMIF(INDIRECT(calc!W$6),$D40,INDIRECT(calc!W$9)),0)+IFERROR(SUMIF(INDIRECT(calc!W$7),$D40,INDIRECT(calc!W$10)),0)+IFERROR(SUMIF(INDIRECT(calc!W$8),$D40,INDIRECT(calc!W$11)),0),"")</f>
        <v>0</v>
      </c>
      <c r="W40" s="162">
        <f ca="1">IFERROR(IFERROR(SUMIF(INDIRECT(calc!X$6),$D40,INDIRECT(calc!X$9)),0)+IFERROR(SUMIF(INDIRECT(calc!X$7),$D40,INDIRECT(calc!X$10)),0)+IFERROR(SUMIF(INDIRECT(calc!X$8),$D40,INDIRECT(calc!X$11)),0),"")</f>
        <v>0</v>
      </c>
      <c r="Y40" s="151"/>
    </row>
    <row r="41" spans="3:25">
      <c r="C41" s="163" t="str">
        <f t="shared" ca="1" si="0"/>
        <v/>
      </c>
      <c r="D41" s="136" t="str">
        <f>LEFT(Stocks!D41,9)</f>
        <v>7432721TA</v>
      </c>
      <c r="E41" s="136" t="str">
        <f ca="1">IF(calc!F41="","",IF(OFFSET(INDIRECT(calc!F41),,-1)&lt;&gt;"",OFFSET(INDIRECT(calc!F41),,-1),IF(OFFSET(INDIRECT(calc!F41),,-2)&lt;&gt;"",OFFSET(INDIRECT(calc!F41),,-2),IF(OFFSET(INDIRECT(calc!F41),,-3)&lt;&gt;"",OFFSET(INDIRECT(calc!F41),,-3),IF(OFFSET(INDIRECT(calc!F41),,-4)&lt;&gt;"",OFFSET(INDIRECT(calc!F41),,-4),IF(OFFSET(INDIRECT(calc!F41),,-5)&lt;&gt;"",OFFSET(INDIRECT(calc!F41),,-5),IF(OFFSET(INDIRECT(calc!F41),,-6),OFFSET(INDIRECT(calc!F41),,-6))))))))</f>
        <v/>
      </c>
      <c r="F41" s="159">
        <f>Stocks!B41</f>
        <v>12</v>
      </c>
      <c r="G41" s="159">
        <f t="shared" ca="1" si="1"/>
        <v>0</v>
      </c>
      <c r="H41" s="165">
        <f t="shared" ca="1" si="2"/>
        <v>0</v>
      </c>
      <c r="I41" s="162">
        <f ca="1">IFERROR(IFERROR(SUMIF(INDIRECT(calc!J$6),$D41,INDIRECT(calc!J$9)),0)+IFERROR(SUMIF(INDIRECT(calc!J$7),$D41,INDIRECT(calc!J$10)),0)+IFERROR(SUMIF(INDIRECT(calc!J$8),$D41,INDIRECT(calc!J$11)),0),"")</f>
        <v>0</v>
      </c>
      <c r="J41" s="162">
        <f ca="1">IFERROR(IFERROR(SUMIF(INDIRECT(calc!K$6),$D41,INDIRECT(calc!K$9)),0)+IFERROR(SUMIF(INDIRECT(calc!K$7),$D41,INDIRECT(calc!K$10)),0)+IFERROR(SUMIF(INDIRECT(calc!K$8),$D41,INDIRECT(calc!K$11)),0),"")</f>
        <v>0</v>
      </c>
      <c r="K41" s="162">
        <f ca="1">IFERROR(SUMIF(INDIRECT(calc!L$6),$D41,INDIRECT(calc!L$9)),0)+IFERROR(SUMIF(INDIRECT(calc!L$7),$D41,INDIRECT(calc!L$10)),0)+IFERROR(SUMIF(INDIRECT(calc!L$8),$D41,INDIRECT(calc!L$11)),0)</f>
        <v>0</v>
      </c>
      <c r="L41" s="162">
        <f ca="1">IFERROR(IFERROR(SUMIF(INDIRECT(calc!M$6),$D41,INDIRECT(calc!M$9)),0)+IFERROR(SUMIF(INDIRECT(calc!M$7),$D41,INDIRECT(calc!M$10)),0)+IFERROR(SUMIF(INDIRECT(calc!M$8),$D41,INDIRECT(calc!M$11)),0),"")</f>
        <v>0</v>
      </c>
      <c r="M41" s="162">
        <f ca="1">IFERROR(IFERROR(SUMIF(INDIRECT(calc!N$6),$D41,INDIRECT(calc!N$9)),0)+IFERROR(SUMIF(INDIRECT(calc!N$7),$D41,INDIRECT(calc!N$10)),0)+IFERROR(SUMIF(INDIRECT(calc!N$8),$D41,INDIRECT(calc!N$11)),0),"")</f>
        <v>0</v>
      </c>
      <c r="N41" s="162">
        <f ca="1">IFERROR(IFERROR(SUMIF(INDIRECT(calc!O$6),$D41,INDIRECT(calc!O$9)),0)+IFERROR(SUMIF(INDIRECT(calc!O$7),$D41,INDIRECT(calc!O$10)),0)+IFERROR(SUMIF(INDIRECT(calc!O$8),$D41,INDIRECT(calc!O$11)),0),"")</f>
        <v>0</v>
      </c>
      <c r="O41" s="162">
        <f ca="1">IFERROR(IFERROR(SUMIF(INDIRECT(calc!P$6),$D41,INDIRECT(calc!P$9)),0)+IFERROR(SUMIF(INDIRECT(calc!P$7),$D41,INDIRECT(calc!P$10)),0)+IFERROR(SUMIF(INDIRECT(calc!P$8),$D41,INDIRECT(calc!P$11)),0),"")</f>
        <v>0</v>
      </c>
      <c r="P41" s="162">
        <f ca="1">IFERROR(IFERROR(SUMIF(INDIRECT(calc!Q$6),$D41,INDIRECT(calc!Q$9)),0)+IFERROR(SUMIF(INDIRECT(calc!Q$7),$D41,INDIRECT(calc!Q$10)),0)+IFERROR(SUMIF(INDIRECT(calc!Q$8),$D41,INDIRECT(calc!Q$11)),0),"")</f>
        <v>0</v>
      </c>
      <c r="Q41" s="162">
        <f ca="1">IFERROR(IFERROR(SUMIF(INDIRECT(calc!R$6),$D41,INDIRECT(calc!R$9)),0)+IFERROR(SUMIF(INDIRECT(calc!R$7),$D41,INDIRECT(calc!R$10)),0)+IFERROR(SUMIF(INDIRECT(calc!R$8),$D41,INDIRECT(calc!R$11)),0),"")</f>
        <v>0</v>
      </c>
      <c r="R41" s="162">
        <f ca="1">IFERROR(IFERROR(SUMIF(INDIRECT(calc!S$6),$D41,INDIRECT(calc!S$9)),0)+IFERROR(SUMIF(INDIRECT(calc!S$7),$D41,INDIRECT(calc!S$10)),0)+IFERROR(SUMIF(INDIRECT(calc!S$8),$D41,INDIRECT(calc!S$11)),0),"")</f>
        <v>0</v>
      </c>
      <c r="S41" s="162">
        <f ca="1">IFERROR(IFERROR(SUMIF(INDIRECT(calc!T$6),$D41,INDIRECT(calc!T$9)),0)+IFERROR(SUMIF(INDIRECT(calc!T$7),$D41,INDIRECT(calc!T$10)),0)+IFERROR(SUMIF(INDIRECT(calc!T$8),$D41,INDIRECT(calc!T$11)),0),"")</f>
        <v>0</v>
      </c>
      <c r="T41" s="162">
        <f ca="1">IFERROR(IFERROR(SUMIF(INDIRECT(calc!U$6),$D41,INDIRECT(calc!U$9)),0)+IFERROR(SUMIF(INDIRECT(calc!U$7),$D41,INDIRECT(calc!U$10)),0)+IFERROR(SUMIF(INDIRECT(calc!U$8),$D41,INDIRECT(calc!U$11)),0),"")</f>
        <v>0</v>
      </c>
      <c r="U41" s="162">
        <f ca="1">IFERROR(IFERROR(SUMIF(INDIRECT(calc!V$6),$D41,INDIRECT(calc!V$9)),0)+IFERROR(SUMIF(INDIRECT(calc!V$7),$D41,INDIRECT(calc!V$10)),0)+IFERROR(SUMIF(INDIRECT(calc!V$8),$D41,INDIRECT(calc!V$11)),0),"")</f>
        <v>0</v>
      </c>
      <c r="V41" s="162">
        <f ca="1">IFERROR(IFERROR(SUMIF(INDIRECT(calc!W$6),$D41,INDIRECT(calc!W$9)),0)+IFERROR(SUMIF(INDIRECT(calc!W$7),$D41,INDIRECT(calc!W$10)),0)+IFERROR(SUMIF(INDIRECT(calc!W$8),$D41,INDIRECT(calc!W$11)),0),"")</f>
        <v>0</v>
      </c>
      <c r="W41" s="162">
        <f ca="1">IFERROR(IFERROR(SUMIF(INDIRECT(calc!X$6),$D41,INDIRECT(calc!X$9)),0)+IFERROR(SUMIF(INDIRECT(calc!X$7),$D41,INDIRECT(calc!X$10)),0)+IFERROR(SUMIF(INDIRECT(calc!X$8),$D41,INDIRECT(calc!X$11)),0),"")</f>
        <v>0</v>
      </c>
      <c r="Y41" s="151"/>
    </row>
    <row r="42" spans="3:25">
      <c r="C42" s="163" t="str">
        <f t="shared" ca="1" si="0"/>
        <v/>
      </c>
      <c r="D42" s="136" t="str">
        <f>LEFT(Stocks!D42,9)</f>
        <v>7433064TA</v>
      </c>
      <c r="E42" s="136" t="str">
        <f ca="1">IF(calc!F42="","",IF(OFFSET(INDIRECT(calc!F42),,-1)&lt;&gt;"",OFFSET(INDIRECT(calc!F42),,-1),IF(OFFSET(INDIRECT(calc!F42),,-2)&lt;&gt;"",OFFSET(INDIRECT(calc!F42),,-2),IF(OFFSET(INDIRECT(calc!F42),,-3)&lt;&gt;"",OFFSET(INDIRECT(calc!F42),,-3),IF(OFFSET(INDIRECT(calc!F42),,-4)&lt;&gt;"",OFFSET(INDIRECT(calc!F42),,-4),IF(OFFSET(INDIRECT(calc!F42),,-5)&lt;&gt;"",OFFSET(INDIRECT(calc!F42),,-5),IF(OFFSET(INDIRECT(calc!F42),,-6),OFFSET(INDIRECT(calc!F42),,-6))))))))</f>
        <v/>
      </c>
      <c r="F42" s="159">
        <f>Stocks!B42</f>
        <v>0</v>
      </c>
      <c r="G42" s="159">
        <f t="shared" ca="1" si="1"/>
        <v>0</v>
      </c>
      <c r="H42" s="165">
        <f t="shared" ca="1" si="2"/>
        <v>0</v>
      </c>
      <c r="I42" s="162">
        <f ca="1">IFERROR(IFERROR(SUMIF(INDIRECT(calc!J$6),$D42,INDIRECT(calc!J$9)),0)+IFERROR(SUMIF(INDIRECT(calc!J$7),$D42,INDIRECT(calc!J$10)),0)+IFERROR(SUMIF(INDIRECT(calc!J$8),$D42,INDIRECT(calc!J$11)),0),"")</f>
        <v>0</v>
      </c>
      <c r="J42" s="162">
        <f ca="1">IFERROR(IFERROR(SUMIF(INDIRECT(calc!K$6),$D42,INDIRECT(calc!K$9)),0)+IFERROR(SUMIF(INDIRECT(calc!K$7),$D42,INDIRECT(calc!K$10)),0)+IFERROR(SUMIF(INDIRECT(calc!K$8),$D42,INDIRECT(calc!K$11)),0),"")</f>
        <v>0</v>
      </c>
      <c r="K42" s="162">
        <f ca="1">IFERROR(SUMIF(INDIRECT(calc!L$6),$D42,INDIRECT(calc!L$9)),0)+IFERROR(SUMIF(INDIRECT(calc!L$7),$D42,INDIRECT(calc!L$10)),0)+IFERROR(SUMIF(INDIRECT(calc!L$8),$D42,INDIRECT(calc!L$11)),0)</f>
        <v>0</v>
      </c>
      <c r="L42" s="162">
        <f ca="1">IFERROR(IFERROR(SUMIF(INDIRECT(calc!M$6),$D42,INDIRECT(calc!M$9)),0)+IFERROR(SUMIF(INDIRECT(calc!M$7),$D42,INDIRECT(calc!M$10)),0)+IFERROR(SUMIF(INDIRECT(calc!M$8),$D42,INDIRECT(calc!M$11)),0),"")</f>
        <v>0</v>
      </c>
      <c r="M42" s="162">
        <f ca="1">IFERROR(IFERROR(SUMIF(INDIRECT(calc!N$6),$D42,INDIRECT(calc!N$9)),0)+IFERROR(SUMIF(INDIRECT(calc!N$7),$D42,INDIRECT(calc!N$10)),0)+IFERROR(SUMIF(INDIRECT(calc!N$8),$D42,INDIRECT(calc!N$11)),0),"")</f>
        <v>0</v>
      </c>
      <c r="N42" s="162">
        <f ca="1">IFERROR(IFERROR(SUMIF(INDIRECT(calc!O$6),$D42,INDIRECT(calc!O$9)),0)+IFERROR(SUMIF(INDIRECT(calc!O$7),$D42,INDIRECT(calc!O$10)),0)+IFERROR(SUMIF(INDIRECT(calc!O$8),$D42,INDIRECT(calc!O$11)),0),"")</f>
        <v>0</v>
      </c>
      <c r="O42" s="162">
        <f ca="1">IFERROR(IFERROR(SUMIF(INDIRECT(calc!P$6),$D42,INDIRECT(calc!P$9)),0)+IFERROR(SUMIF(INDIRECT(calc!P$7),$D42,INDIRECT(calc!P$10)),0)+IFERROR(SUMIF(INDIRECT(calc!P$8),$D42,INDIRECT(calc!P$11)),0),"")</f>
        <v>0</v>
      </c>
      <c r="P42" s="162">
        <f ca="1">IFERROR(IFERROR(SUMIF(INDIRECT(calc!Q$6),$D42,INDIRECT(calc!Q$9)),0)+IFERROR(SUMIF(INDIRECT(calc!Q$7),$D42,INDIRECT(calc!Q$10)),0)+IFERROR(SUMIF(INDIRECT(calc!Q$8),$D42,INDIRECT(calc!Q$11)),0),"")</f>
        <v>0</v>
      </c>
      <c r="Q42" s="162">
        <f ca="1">IFERROR(IFERROR(SUMIF(INDIRECT(calc!R$6),$D42,INDIRECT(calc!R$9)),0)+IFERROR(SUMIF(INDIRECT(calc!R$7),$D42,INDIRECT(calc!R$10)),0)+IFERROR(SUMIF(INDIRECT(calc!R$8),$D42,INDIRECT(calc!R$11)),0),"")</f>
        <v>0</v>
      </c>
      <c r="R42" s="162">
        <f ca="1">IFERROR(IFERROR(SUMIF(INDIRECT(calc!S$6),$D42,INDIRECT(calc!S$9)),0)+IFERROR(SUMIF(INDIRECT(calc!S$7),$D42,INDIRECT(calc!S$10)),0)+IFERROR(SUMIF(INDIRECT(calc!S$8),$D42,INDIRECT(calc!S$11)),0),"")</f>
        <v>0</v>
      </c>
      <c r="S42" s="162">
        <f ca="1">IFERROR(IFERROR(SUMIF(INDIRECT(calc!T$6),$D42,INDIRECT(calc!T$9)),0)+IFERROR(SUMIF(INDIRECT(calc!T$7),$D42,INDIRECT(calc!T$10)),0)+IFERROR(SUMIF(INDIRECT(calc!T$8),$D42,INDIRECT(calc!T$11)),0),"")</f>
        <v>0</v>
      </c>
      <c r="T42" s="162">
        <f ca="1">IFERROR(IFERROR(SUMIF(INDIRECT(calc!U$6),$D42,INDIRECT(calc!U$9)),0)+IFERROR(SUMIF(INDIRECT(calc!U$7),$D42,INDIRECT(calc!U$10)),0)+IFERROR(SUMIF(INDIRECT(calc!U$8),$D42,INDIRECT(calc!U$11)),0),"")</f>
        <v>0</v>
      </c>
      <c r="U42" s="162">
        <f ca="1">IFERROR(IFERROR(SUMIF(INDIRECT(calc!V$6),$D42,INDIRECT(calc!V$9)),0)+IFERROR(SUMIF(INDIRECT(calc!V$7),$D42,INDIRECT(calc!V$10)),0)+IFERROR(SUMIF(INDIRECT(calc!V$8),$D42,INDIRECT(calc!V$11)),0),"")</f>
        <v>0</v>
      </c>
      <c r="V42" s="162">
        <f ca="1">IFERROR(IFERROR(SUMIF(INDIRECT(calc!W$6),$D42,INDIRECT(calc!W$9)),0)+IFERROR(SUMIF(INDIRECT(calc!W$7),$D42,INDIRECT(calc!W$10)),0)+IFERROR(SUMIF(INDIRECT(calc!W$8),$D42,INDIRECT(calc!W$11)),0),"")</f>
        <v>0</v>
      </c>
      <c r="W42" s="162">
        <f ca="1">IFERROR(IFERROR(SUMIF(INDIRECT(calc!X$6),$D42,INDIRECT(calc!X$9)),0)+IFERROR(SUMIF(INDIRECT(calc!X$7),$D42,INDIRECT(calc!X$10)),0)+IFERROR(SUMIF(INDIRECT(calc!X$8),$D42,INDIRECT(calc!X$11)),0),"")</f>
        <v>0</v>
      </c>
      <c r="Y42" s="151"/>
    </row>
    <row r="43" spans="3:25">
      <c r="C43" s="163" t="str">
        <f t="shared" ca="1" si="0"/>
        <v/>
      </c>
      <c r="D43" s="136" t="str">
        <f>LEFT(Stocks!D43,9)</f>
        <v>7611435TA</v>
      </c>
      <c r="E43" s="136" t="str">
        <f ca="1">IF(calc!F43="","",IF(OFFSET(INDIRECT(calc!F43),,-1)&lt;&gt;"",OFFSET(INDIRECT(calc!F43),,-1),IF(OFFSET(INDIRECT(calc!F43),,-2)&lt;&gt;"",OFFSET(INDIRECT(calc!F43),,-2),IF(OFFSET(INDIRECT(calc!F43),,-3)&lt;&gt;"",OFFSET(INDIRECT(calc!F43),,-3),IF(OFFSET(INDIRECT(calc!F43),,-4)&lt;&gt;"",OFFSET(INDIRECT(calc!F43),,-4),IF(OFFSET(INDIRECT(calc!F43),,-5)&lt;&gt;"",OFFSET(INDIRECT(calc!F43),,-5),IF(OFFSET(INDIRECT(calc!F43),,-6),OFFSET(INDIRECT(calc!F43),,-6))))))))</f>
        <v/>
      </c>
      <c r="F43" s="159">
        <f>Stocks!B43</f>
        <v>0</v>
      </c>
      <c r="G43" s="159">
        <f t="shared" ca="1" si="1"/>
        <v>0</v>
      </c>
      <c r="H43" s="165">
        <f t="shared" ca="1" si="2"/>
        <v>0</v>
      </c>
      <c r="I43" s="162">
        <f ca="1">IFERROR(IFERROR(SUMIF(INDIRECT(calc!J$6),$D43,INDIRECT(calc!J$9)),0)+IFERROR(SUMIF(INDIRECT(calc!J$7),$D43,INDIRECT(calc!J$10)),0)+IFERROR(SUMIF(INDIRECT(calc!J$8),$D43,INDIRECT(calc!J$11)),0),"")</f>
        <v>0</v>
      </c>
      <c r="J43" s="162">
        <f ca="1">IFERROR(IFERROR(SUMIF(INDIRECT(calc!K$6),$D43,INDIRECT(calc!K$9)),0)+IFERROR(SUMIF(INDIRECT(calc!K$7),$D43,INDIRECT(calc!K$10)),0)+IFERROR(SUMIF(INDIRECT(calc!K$8),$D43,INDIRECT(calc!K$11)),0),"")</f>
        <v>0</v>
      </c>
      <c r="K43" s="162">
        <f ca="1">IFERROR(SUMIF(INDIRECT(calc!L$6),$D43,INDIRECT(calc!L$9)),0)+IFERROR(SUMIF(INDIRECT(calc!L$7),$D43,INDIRECT(calc!L$10)),0)+IFERROR(SUMIF(INDIRECT(calc!L$8),$D43,INDIRECT(calc!L$11)),0)</f>
        <v>0</v>
      </c>
      <c r="L43" s="162">
        <f ca="1">IFERROR(IFERROR(SUMIF(INDIRECT(calc!M$6),$D43,INDIRECT(calc!M$9)),0)+IFERROR(SUMIF(INDIRECT(calc!M$7),$D43,INDIRECT(calc!M$10)),0)+IFERROR(SUMIF(INDIRECT(calc!M$8),$D43,INDIRECT(calc!M$11)),0),"")</f>
        <v>0</v>
      </c>
      <c r="M43" s="162">
        <f ca="1">IFERROR(IFERROR(SUMIF(INDIRECT(calc!N$6),$D43,INDIRECT(calc!N$9)),0)+IFERROR(SUMIF(INDIRECT(calc!N$7),$D43,INDIRECT(calc!N$10)),0)+IFERROR(SUMIF(INDIRECT(calc!N$8),$D43,INDIRECT(calc!N$11)),0),"")</f>
        <v>0</v>
      </c>
      <c r="N43" s="162">
        <f ca="1">IFERROR(IFERROR(SUMIF(INDIRECT(calc!O$6),$D43,INDIRECT(calc!O$9)),0)+IFERROR(SUMIF(INDIRECT(calc!O$7),$D43,INDIRECT(calc!O$10)),0)+IFERROR(SUMIF(INDIRECT(calc!O$8),$D43,INDIRECT(calc!O$11)),0),"")</f>
        <v>0</v>
      </c>
      <c r="O43" s="162">
        <f ca="1">IFERROR(IFERROR(SUMIF(INDIRECT(calc!P$6),$D43,INDIRECT(calc!P$9)),0)+IFERROR(SUMIF(INDIRECT(calc!P$7),$D43,INDIRECT(calc!P$10)),0)+IFERROR(SUMIF(INDIRECT(calc!P$8),$D43,INDIRECT(calc!P$11)),0),"")</f>
        <v>0</v>
      </c>
      <c r="P43" s="162">
        <f ca="1">IFERROR(IFERROR(SUMIF(INDIRECT(calc!Q$6),$D43,INDIRECT(calc!Q$9)),0)+IFERROR(SUMIF(INDIRECT(calc!Q$7),$D43,INDIRECT(calc!Q$10)),0)+IFERROR(SUMIF(INDIRECT(calc!Q$8),$D43,INDIRECT(calc!Q$11)),0),"")</f>
        <v>0</v>
      </c>
      <c r="Q43" s="162">
        <f ca="1">IFERROR(IFERROR(SUMIF(INDIRECT(calc!R$6),$D43,INDIRECT(calc!R$9)),0)+IFERROR(SUMIF(INDIRECT(calc!R$7),$D43,INDIRECT(calc!R$10)),0)+IFERROR(SUMIF(INDIRECT(calc!R$8),$D43,INDIRECT(calc!R$11)),0),"")</f>
        <v>0</v>
      </c>
      <c r="R43" s="162">
        <f ca="1">IFERROR(IFERROR(SUMIF(INDIRECT(calc!S$6),$D43,INDIRECT(calc!S$9)),0)+IFERROR(SUMIF(INDIRECT(calc!S$7),$D43,INDIRECT(calc!S$10)),0)+IFERROR(SUMIF(INDIRECT(calc!S$8),$D43,INDIRECT(calc!S$11)),0),"")</f>
        <v>0</v>
      </c>
      <c r="S43" s="162">
        <f ca="1">IFERROR(IFERROR(SUMIF(INDIRECT(calc!T$6),$D43,INDIRECT(calc!T$9)),0)+IFERROR(SUMIF(INDIRECT(calc!T$7),$D43,INDIRECT(calc!T$10)),0)+IFERROR(SUMIF(INDIRECT(calc!T$8),$D43,INDIRECT(calc!T$11)),0),"")</f>
        <v>0</v>
      </c>
      <c r="T43" s="162">
        <f ca="1">IFERROR(IFERROR(SUMIF(INDIRECT(calc!U$6),$D43,INDIRECT(calc!U$9)),0)+IFERROR(SUMIF(INDIRECT(calc!U$7),$D43,INDIRECT(calc!U$10)),0)+IFERROR(SUMIF(INDIRECT(calc!U$8),$D43,INDIRECT(calc!U$11)),0),"")</f>
        <v>0</v>
      </c>
      <c r="U43" s="162">
        <f ca="1">IFERROR(IFERROR(SUMIF(INDIRECT(calc!V$6),$D43,INDIRECT(calc!V$9)),0)+IFERROR(SUMIF(INDIRECT(calc!V$7),$D43,INDIRECT(calc!V$10)),0)+IFERROR(SUMIF(INDIRECT(calc!V$8),$D43,INDIRECT(calc!V$11)),0),"")</f>
        <v>0</v>
      </c>
      <c r="V43" s="162">
        <f ca="1">IFERROR(IFERROR(SUMIF(INDIRECT(calc!W$6),$D43,INDIRECT(calc!W$9)),0)+IFERROR(SUMIF(INDIRECT(calc!W$7),$D43,INDIRECT(calc!W$10)),0)+IFERROR(SUMIF(INDIRECT(calc!W$8),$D43,INDIRECT(calc!W$11)),0),"")</f>
        <v>0</v>
      </c>
      <c r="W43" s="162">
        <f ca="1">IFERROR(IFERROR(SUMIF(INDIRECT(calc!X$6),$D43,INDIRECT(calc!X$9)),0)+IFERROR(SUMIF(INDIRECT(calc!X$7),$D43,INDIRECT(calc!X$10)),0)+IFERROR(SUMIF(INDIRECT(calc!X$8),$D43,INDIRECT(calc!X$11)),0),"")</f>
        <v>0</v>
      </c>
      <c r="Y43" s="151"/>
    </row>
    <row r="44" spans="3:25">
      <c r="C44" s="163" t="str">
        <f t="shared" ca="1" si="0"/>
        <v/>
      </c>
      <c r="D44" s="136" t="str">
        <f>LEFT(Stocks!D44,9)</f>
        <v>7611435TB</v>
      </c>
      <c r="E44" s="136" t="str">
        <f ca="1">IF(calc!F44="","",IF(OFFSET(INDIRECT(calc!F44),,-1)&lt;&gt;"",OFFSET(INDIRECT(calc!F44),,-1),IF(OFFSET(INDIRECT(calc!F44),,-2)&lt;&gt;"",OFFSET(INDIRECT(calc!F44),,-2),IF(OFFSET(INDIRECT(calc!F44),,-3)&lt;&gt;"",OFFSET(INDIRECT(calc!F44),,-3),IF(OFFSET(INDIRECT(calc!F44),,-4)&lt;&gt;"",OFFSET(INDIRECT(calc!F44),,-4),IF(OFFSET(INDIRECT(calc!F44),,-5)&lt;&gt;"",OFFSET(INDIRECT(calc!F44),,-5),IF(OFFSET(INDIRECT(calc!F44),,-6),OFFSET(INDIRECT(calc!F44),,-6))))))))</f>
        <v/>
      </c>
      <c r="F44" s="159">
        <f>Stocks!B44</f>
        <v>0</v>
      </c>
      <c r="G44" s="159">
        <f t="shared" ca="1" si="1"/>
        <v>0</v>
      </c>
      <c r="H44" s="165">
        <f t="shared" ca="1" si="2"/>
        <v>0</v>
      </c>
      <c r="I44" s="162">
        <f ca="1">IFERROR(IFERROR(SUMIF(INDIRECT(calc!J$6),$D44,INDIRECT(calc!J$9)),0)+IFERROR(SUMIF(INDIRECT(calc!J$7),$D44,INDIRECT(calc!J$10)),0)+IFERROR(SUMIF(INDIRECT(calc!J$8),$D44,INDIRECT(calc!J$11)),0),"")</f>
        <v>0</v>
      </c>
      <c r="J44" s="162">
        <f ca="1">IFERROR(IFERROR(SUMIF(INDIRECT(calc!K$6),$D44,INDIRECT(calc!K$9)),0)+IFERROR(SUMIF(INDIRECT(calc!K$7),$D44,INDIRECT(calc!K$10)),0)+IFERROR(SUMIF(INDIRECT(calc!K$8),$D44,INDIRECT(calc!K$11)),0),"")</f>
        <v>0</v>
      </c>
      <c r="K44" s="162">
        <f ca="1">IFERROR(SUMIF(INDIRECT(calc!L$6),$D44,INDIRECT(calc!L$9)),0)+IFERROR(SUMIF(INDIRECT(calc!L$7),$D44,INDIRECT(calc!L$10)),0)+IFERROR(SUMIF(INDIRECT(calc!L$8),$D44,INDIRECT(calc!L$11)),0)</f>
        <v>0</v>
      </c>
      <c r="L44" s="162">
        <f ca="1">IFERROR(IFERROR(SUMIF(INDIRECT(calc!M$6),$D44,INDIRECT(calc!M$9)),0)+IFERROR(SUMIF(INDIRECT(calc!M$7),$D44,INDIRECT(calc!M$10)),0)+IFERROR(SUMIF(INDIRECT(calc!M$8),$D44,INDIRECT(calc!M$11)),0),"")</f>
        <v>0</v>
      </c>
      <c r="M44" s="162">
        <f ca="1">IFERROR(IFERROR(SUMIF(INDIRECT(calc!N$6),$D44,INDIRECT(calc!N$9)),0)+IFERROR(SUMIF(INDIRECT(calc!N$7),$D44,INDIRECT(calc!N$10)),0)+IFERROR(SUMIF(INDIRECT(calc!N$8),$D44,INDIRECT(calc!N$11)),0),"")</f>
        <v>0</v>
      </c>
      <c r="N44" s="162">
        <f ca="1">IFERROR(IFERROR(SUMIF(INDIRECT(calc!O$6),$D44,INDIRECT(calc!O$9)),0)+IFERROR(SUMIF(INDIRECT(calc!O$7),$D44,INDIRECT(calc!O$10)),0)+IFERROR(SUMIF(INDIRECT(calc!O$8),$D44,INDIRECT(calc!O$11)),0),"")</f>
        <v>0</v>
      </c>
      <c r="O44" s="162">
        <f ca="1">IFERROR(IFERROR(SUMIF(INDIRECT(calc!P$6),$D44,INDIRECT(calc!P$9)),0)+IFERROR(SUMIF(INDIRECT(calc!P$7),$D44,INDIRECT(calc!P$10)),0)+IFERROR(SUMIF(INDIRECT(calc!P$8),$D44,INDIRECT(calc!P$11)),0),"")</f>
        <v>0</v>
      </c>
      <c r="P44" s="162">
        <f ca="1">IFERROR(IFERROR(SUMIF(INDIRECT(calc!Q$6),$D44,INDIRECT(calc!Q$9)),0)+IFERROR(SUMIF(INDIRECT(calc!Q$7),$D44,INDIRECT(calc!Q$10)),0)+IFERROR(SUMIF(INDIRECT(calc!Q$8),$D44,INDIRECT(calc!Q$11)),0),"")</f>
        <v>0</v>
      </c>
      <c r="Q44" s="162">
        <f ca="1">IFERROR(IFERROR(SUMIF(INDIRECT(calc!R$6),$D44,INDIRECT(calc!R$9)),0)+IFERROR(SUMIF(INDIRECT(calc!R$7),$D44,INDIRECT(calc!R$10)),0)+IFERROR(SUMIF(INDIRECT(calc!R$8),$D44,INDIRECT(calc!R$11)),0),"")</f>
        <v>0</v>
      </c>
      <c r="R44" s="162">
        <f ca="1">IFERROR(IFERROR(SUMIF(INDIRECT(calc!S$6),$D44,INDIRECT(calc!S$9)),0)+IFERROR(SUMIF(INDIRECT(calc!S$7),$D44,INDIRECT(calc!S$10)),0)+IFERROR(SUMIF(INDIRECT(calc!S$8),$D44,INDIRECT(calc!S$11)),0),"")</f>
        <v>0</v>
      </c>
      <c r="S44" s="162">
        <f ca="1">IFERROR(IFERROR(SUMIF(INDIRECT(calc!T$6),$D44,INDIRECT(calc!T$9)),0)+IFERROR(SUMIF(INDIRECT(calc!T$7),$D44,INDIRECT(calc!T$10)),0)+IFERROR(SUMIF(INDIRECT(calc!T$8),$D44,INDIRECT(calc!T$11)),0),"")</f>
        <v>0</v>
      </c>
      <c r="T44" s="162">
        <f ca="1">IFERROR(IFERROR(SUMIF(INDIRECT(calc!U$6),$D44,INDIRECT(calc!U$9)),0)+IFERROR(SUMIF(INDIRECT(calc!U$7),$D44,INDIRECT(calc!U$10)),0)+IFERROR(SUMIF(INDIRECT(calc!U$8),$D44,INDIRECT(calc!U$11)),0),"")</f>
        <v>0</v>
      </c>
      <c r="U44" s="162">
        <f ca="1">IFERROR(IFERROR(SUMIF(INDIRECT(calc!V$6),$D44,INDIRECT(calc!V$9)),0)+IFERROR(SUMIF(INDIRECT(calc!V$7),$D44,INDIRECT(calc!V$10)),0)+IFERROR(SUMIF(INDIRECT(calc!V$8),$D44,INDIRECT(calc!V$11)),0),"")</f>
        <v>0</v>
      </c>
      <c r="V44" s="162">
        <f ca="1">IFERROR(IFERROR(SUMIF(INDIRECT(calc!W$6),$D44,INDIRECT(calc!W$9)),0)+IFERROR(SUMIF(INDIRECT(calc!W$7),$D44,INDIRECT(calc!W$10)),0)+IFERROR(SUMIF(INDIRECT(calc!W$8),$D44,INDIRECT(calc!W$11)),0),"")</f>
        <v>0</v>
      </c>
      <c r="W44" s="162">
        <f ca="1">IFERROR(IFERROR(SUMIF(INDIRECT(calc!X$6),$D44,INDIRECT(calc!X$9)),0)+IFERROR(SUMIF(INDIRECT(calc!X$7),$D44,INDIRECT(calc!X$10)),0)+IFERROR(SUMIF(INDIRECT(calc!X$8),$D44,INDIRECT(calc!X$11)),0),"")</f>
        <v>0</v>
      </c>
      <c r="Y44" s="151"/>
    </row>
    <row r="45" spans="3:25">
      <c r="C45" s="163" t="str">
        <f t="shared" ca="1" si="0"/>
        <v/>
      </c>
      <c r="D45" s="136" t="str">
        <f>LEFT(Stocks!D45,9)</f>
        <v>7611446TA</v>
      </c>
      <c r="E45" s="136" t="str">
        <f ca="1">IF(calc!F45="","",IF(OFFSET(INDIRECT(calc!F45),,-1)&lt;&gt;"",OFFSET(INDIRECT(calc!F45),,-1),IF(OFFSET(INDIRECT(calc!F45),,-2)&lt;&gt;"",OFFSET(INDIRECT(calc!F45),,-2),IF(OFFSET(INDIRECT(calc!F45),,-3)&lt;&gt;"",OFFSET(INDIRECT(calc!F45),,-3),IF(OFFSET(INDIRECT(calc!F45),,-4)&lt;&gt;"",OFFSET(INDIRECT(calc!F45),,-4),IF(OFFSET(INDIRECT(calc!F45),,-5)&lt;&gt;"",OFFSET(INDIRECT(calc!F45),,-5),IF(OFFSET(INDIRECT(calc!F45),,-6),OFFSET(INDIRECT(calc!F45),,-6))))))))</f>
        <v/>
      </c>
      <c r="F45" s="159">
        <f>Stocks!B45</f>
        <v>4</v>
      </c>
      <c r="G45" s="159">
        <f t="shared" ca="1" si="1"/>
        <v>0</v>
      </c>
      <c r="H45" s="165">
        <f t="shared" ca="1" si="2"/>
        <v>0</v>
      </c>
      <c r="I45" s="162">
        <f ca="1">IFERROR(IFERROR(SUMIF(INDIRECT(calc!J$6),$D45,INDIRECT(calc!J$9)),0)+IFERROR(SUMIF(INDIRECT(calc!J$7),$D45,INDIRECT(calc!J$10)),0)+IFERROR(SUMIF(INDIRECT(calc!J$8),$D45,INDIRECT(calc!J$11)),0),"")</f>
        <v>0</v>
      </c>
      <c r="J45" s="162">
        <f ca="1">IFERROR(IFERROR(SUMIF(INDIRECT(calc!K$6),$D45,INDIRECT(calc!K$9)),0)+IFERROR(SUMIF(INDIRECT(calc!K$7),$D45,INDIRECT(calc!K$10)),0)+IFERROR(SUMIF(INDIRECT(calc!K$8),$D45,INDIRECT(calc!K$11)),0),"")</f>
        <v>0</v>
      </c>
      <c r="K45" s="162">
        <f ca="1">IFERROR(SUMIF(INDIRECT(calc!L$6),$D45,INDIRECT(calc!L$9)),0)+IFERROR(SUMIF(INDIRECT(calc!L$7),$D45,INDIRECT(calc!L$10)),0)+IFERROR(SUMIF(INDIRECT(calc!L$8),$D45,INDIRECT(calc!L$11)),0)</f>
        <v>0</v>
      </c>
      <c r="L45" s="162">
        <f ca="1">IFERROR(IFERROR(SUMIF(INDIRECT(calc!M$6),$D45,INDIRECT(calc!M$9)),0)+IFERROR(SUMIF(INDIRECT(calc!M$7),$D45,INDIRECT(calc!M$10)),0)+IFERROR(SUMIF(INDIRECT(calc!M$8),$D45,INDIRECT(calc!M$11)),0),"")</f>
        <v>0</v>
      </c>
      <c r="M45" s="162">
        <f ca="1">IFERROR(IFERROR(SUMIF(INDIRECT(calc!N$6),$D45,INDIRECT(calc!N$9)),0)+IFERROR(SUMIF(INDIRECT(calc!N$7),$D45,INDIRECT(calc!N$10)),0)+IFERROR(SUMIF(INDIRECT(calc!N$8),$D45,INDIRECT(calc!N$11)),0),"")</f>
        <v>0</v>
      </c>
      <c r="N45" s="162">
        <f ca="1">IFERROR(IFERROR(SUMIF(INDIRECT(calc!O$6),$D45,INDIRECT(calc!O$9)),0)+IFERROR(SUMIF(INDIRECT(calc!O$7),$D45,INDIRECT(calc!O$10)),0)+IFERROR(SUMIF(INDIRECT(calc!O$8),$D45,INDIRECT(calc!O$11)),0),"")</f>
        <v>0</v>
      </c>
      <c r="O45" s="162">
        <f ca="1">IFERROR(IFERROR(SUMIF(INDIRECT(calc!P$6),$D45,INDIRECT(calc!P$9)),0)+IFERROR(SUMIF(INDIRECT(calc!P$7),$D45,INDIRECT(calc!P$10)),0)+IFERROR(SUMIF(INDIRECT(calc!P$8),$D45,INDIRECT(calc!P$11)),0),"")</f>
        <v>0</v>
      </c>
      <c r="P45" s="162">
        <f ca="1">IFERROR(IFERROR(SUMIF(INDIRECT(calc!Q$6),$D45,INDIRECT(calc!Q$9)),0)+IFERROR(SUMIF(INDIRECT(calc!Q$7),$D45,INDIRECT(calc!Q$10)),0)+IFERROR(SUMIF(INDIRECT(calc!Q$8),$D45,INDIRECT(calc!Q$11)),0),"")</f>
        <v>0</v>
      </c>
      <c r="Q45" s="162">
        <f ca="1">IFERROR(IFERROR(SUMIF(INDIRECT(calc!R$6),$D45,INDIRECT(calc!R$9)),0)+IFERROR(SUMIF(INDIRECT(calc!R$7),$D45,INDIRECT(calc!R$10)),0)+IFERROR(SUMIF(INDIRECT(calc!R$8),$D45,INDIRECT(calc!R$11)),0),"")</f>
        <v>0</v>
      </c>
      <c r="R45" s="162">
        <f ca="1">IFERROR(IFERROR(SUMIF(INDIRECT(calc!S$6),$D45,INDIRECT(calc!S$9)),0)+IFERROR(SUMIF(INDIRECT(calc!S$7),$D45,INDIRECT(calc!S$10)),0)+IFERROR(SUMIF(INDIRECT(calc!S$8),$D45,INDIRECT(calc!S$11)),0),"")</f>
        <v>0</v>
      </c>
      <c r="S45" s="162">
        <f ca="1">IFERROR(IFERROR(SUMIF(INDIRECT(calc!T$6),$D45,INDIRECT(calc!T$9)),0)+IFERROR(SUMIF(INDIRECT(calc!T$7),$D45,INDIRECT(calc!T$10)),0)+IFERROR(SUMIF(INDIRECT(calc!T$8),$D45,INDIRECT(calc!T$11)),0),"")</f>
        <v>0</v>
      </c>
      <c r="T45" s="162">
        <f ca="1">IFERROR(IFERROR(SUMIF(INDIRECT(calc!U$6),$D45,INDIRECT(calc!U$9)),0)+IFERROR(SUMIF(INDIRECT(calc!U$7),$D45,INDIRECT(calc!U$10)),0)+IFERROR(SUMIF(INDIRECT(calc!U$8),$D45,INDIRECT(calc!U$11)),0),"")</f>
        <v>0</v>
      </c>
      <c r="U45" s="162">
        <f ca="1">IFERROR(IFERROR(SUMIF(INDIRECT(calc!V$6),$D45,INDIRECT(calc!V$9)),0)+IFERROR(SUMIF(INDIRECT(calc!V$7),$D45,INDIRECT(calc!V$10)),0)+IFERROR(SUMIF(INDIRECT(calc!V$8),$D45,INDIRECT(calc!V$11)),0),"")</f>
        <v>0</v>
      </c>
      <c r="V45" s="162">
        <f ca="1">IFERROR(IFERROR(SUMIF(INDIRECT(calc!W$6),$D45,INDIRECT(calc!W$9)),0)+IFERROR(SUMIF(INDIRECT(calc!W$7),$D45,INDIRECT(calc!W$10)),0)+IFERROR(SUMIF(INDIRECT(calc!W$8),$D45,INDIRECT(calc!W$11)),0),"")</f>
        <v>0</v>
      </c>
      <c r="W45" s="162">
        <f ca="1">IFERROR(IFERROR(SUMIF(INDIRECT(calc!X$6),$D45,INDIRECT(calc!X$9)),0)+IFERROR(SUMIF(INDIRECT(calc!X$7),$D45,INDIRECT(calc!X$10)),0)+IFERROR(SUMIF(INDIRECT(calc!X$8),$D45,INDIRECT(calc!X$11)),0),"")</f>
        <v>0</v>
      </c>
      <c r="Y45" s="151"/>
    </row>
    <row r="46" spans="3:25">
      <c r="C46" s="163" t="str">
        <f t="shared" ca="1" si="0"/>
        <v/>
      </c>
      <c r="D46" s="136" t="str">
        <f>LEFT(Stocks!D46,9)</f>
        <v>7620475TA</v>
      </c>
      <c r="E46" s="136" t="str">
        <f ca="1">IF(calc!F46="","",IF(OFFSET(INDIRECT(calc!F46),,-1)&lt;&gt;"",OFFSET(INDIRECT(calc!F46),,-1),IF(OFFSET(INDIRECT(calc!F46),,-2)&lt;&gt;"",OFFSET(INDIRECT(calc!F46),,-2),IF(OFFSET(INDIRECT(calc!F46),,-3)&lt;&gt;"",OFFSET(INDIRECT(calc!F46),,-3),IF(OFFSET(INDIRECT(calc!F46),,-4)&lt;&gt;"",OFFSET(INDIRECT(calc!F46),,-4),IF(OFFSET(INDIRECT(calc!F46),,-5)&lt;&gt;"",OFFSET(INDIRECT(calc!F46),,-5),IF(OFFSET(INDIRECT(calc!F46),,-6),OFFSET(INDIRECT(calc!F46),,-6))))))))</f>
        <v/>
      </c>
      <c r="F46" s="159">
        <f>Stocks!B46</f>
        <v>0</v>
      </c>
      <c r="G46" s="159">
        <f t="shared" ca="1" si="1"/>
        <v>0</v>
      </c>
      <c r="H46" s="165">
        <f t="shared" ca="1" si="2"/>
        <v>0</v>
      </c>
      <c r="I46" s="162">
        <f ca="1">IFERROR(IFERROR(SUMIF(INDIRECT(calc!J$6),$D46,INDIRECT(calc!J$9)),0)+IFERROR(SUMIF(INDIRECT(calc!J$7),$D46,INDIRECT(calc!J$10)),0)+IFERROR(SUMIF(INDIRECT(calc!J$8),$D46,INDIRECT(calc!J$11)),0),"")</f>
        <v>0</v>
      </c>
      <c r="J46" s="162">
        <f ca="1">IFERROR(IFERROR(SUMIF(INDIRECT(calc!K$6),$D46,INDIRECT(calc!K$9)),0)+IFERROR(SUMIF(INDIRECT(calc!K$7),$D46,INDIRECT(calc!K$10)),0)+IFERROR(SUMIF(INDIRECT(calc!K$8),$D46,INDIRECT(calc!K$11)),0),"")</f>
        <v>0</v>
      </c>
      <c r="K46" s="162">
        <f ca="1">IFERROR(SUMIF(INDIRECT(calc!L$6),$D46,INDIRECT(calc!L$9)),0)+IFERROR(SUMIF(INDIRECT(calc!L$7),$D46,INDIRECT(calc!L$10)),0)+IFERROR(SUMIF(INDIRECT(calc!L$8),$D46,INDIRECT(calc!L$11)),0)</f>
        <v>0</v>
      </c>
      <c r="L46" s="162">
        <f ca="1">IFERROR(IFERROR(SUMIF(INDIRECT(calc!M$6),$D46,INDIRECT(calc!M$9)),0)+IFERROR(SUMIF(INDIRECT(calc!M$7),$D46,INDIRECT(calc!M$10)),0)+IFERROR(SUMIF(INDIRECT(calc!M$8),$D46,INDIRECT(calc!M$11)),0),"")</f>
        <v>0</v>
      </c>
      <c r="M46" s="162">
        <f ca="1">IFERROR(IFERROR(SUMIF(INDIRECT(calc!N$6),$D46,INDIRECT(calc!N$9)),0)+IFERROR(SUMIF(INDIRECT(calc!N$7),$D46,INDIRECT(calc!N$10)),0)+IFERROR(SUMIF(INDIRECT(calc!N$8),$D46,INDIRECT(calc!N$11)),0),"")</f>
        <v>0</v>
      </c>
      <c r="N46" s="162">
        <f ca="1">IFERROR(IFERROR(SUMIF(INDIRECT(calc!O$6),$D46,INDIRECT(calc!O$9)),0)+IFERROR(SUMIF(INDIRECT(calc!O$7),$D46,INDIRECT(calc!O$10)),0)+IFERROR(SUMIF(INDIRECT(calc!O$8),$D46,INDIRECT(calc!O$11)),0),"")</f>
        <v>0</v>
      </c>
      <c r="O46" s="162">
        <f ca="1">IFERROR(IFERROR(SUMIF(INDIRECT(calc!P$6),$D46,INDIRECT(calc!P$9)),0)+IFERROR(SUMIF(INDIRECT(calc!P$7),$D46,INDIRECT(calc!P$10)),0)+IFERROR(SUMIF(INDIRECT(calc!P$8),$D46,INDIRECT(calc!P$11)),0),"")</f>
        <v>0</v>
      </c>
      <c r="P46" s="162">
        <f ca="1">IFERROR(IFERROR(SUMIF(INDIRECT(calc!Q$6),$D46,INDIRECT(calc!Q$9)),0)+IFERROR(SUMIF(INDIRECT(calc!Q$7),$D46,INDIRECT(calc!Q$10)),0)+IFERROR(SUMIF(INDIRECT(calc!Q$8),$D46,INDIRECT(calc!Q$11)),0),"")</f>
        <v>0</v>
      </c>
      <c r="Q46" s="162">
        <f ca="1">IFERROR(IFERROR(SUMIF(INDIRECT(calc!R$6),$D46,INDIRECT(calc!R$9)),0)+IFERROR(SUMIF(INDIRECT(calc!R$7),$D46,INDIRECT(calc!R$10)),0)+IFERROR(SUMIF(INDIRECT(calc!R$8),$D46,INDIRECT(calc!R$11)),0),"")</f>
        <v>0</v>
      </c>
      <c r="R46" s="162">
        <f ca="1">IFERROR(IFERROR(SUMIF(INDIRECT(calc!S$6),$D46,INDIRECT(calc!S$9)),0)+IFERROR(SUMIF(INDIRECT(calc!S$7),$D46,INDIRECT(calc!S$10)),0)+IFERROR(SUMIF(INDIRECT(calc!S$8),$D46,INDIRECT(calc!S$11)),0),"")</f>
        <v>0</v>
      </c>
      <c r="S46" s="162">
        <f ca="1">IFERROR(IFERROR(SUMIF(INDIRECT(calc!T$6),$D46,INDIRECT(calc!T$9)),0)+IFERROR(SUMIF(INDIRECT(calc!T$7),$D46,INDIRECT(calc!T$10)),0)+IFERROR(SUMIF(INDIRECT(calc!T$8),$D46,INDIRECT(calc!T$11)),0),"")</f>
        <v>0</v>
      </c>
      <c r="T46" s="162">
        <f ca="1">IFERROR(IFERROR(SUMIF(INDIRECT(calc!U$6),$D46,INDIRECT(calc!U$9)),0)+IFERROR(SUMIF(INDIRECT(calc!U$7),$D46,INDIRECT(calc!U$10)),0)+IFERROR(SUMIF(INDIRECT(calc!U$8),$D46,INDIRECT(calc!U$11)),0),"")</f>
        <v>0</v>
      </c>
      <c r="U46" s="162">
        <f ca="1">IFERROR(IFERROR(SUMIF(INDIRECT(calc!V$6),$D46,INDIRECT(calc!V$9)),0)+IFERROR(SUMIF(INDIRECT(calc!V$7),$D46,INDIRECT(calc!V$10)),0)+IFERROR(SUMIF(INDIRECT(calc!V$8),$D46,INDIRECT(calc!V$11)),0),"")</f>
        <v>0</v>
      </c>
      <c r="V46" s="162">
        <f ca="1">IFERROR(IFERROR(SUMIF(INDIRECT(calc!W$6),$D46,INDIRECT(calc!W$9)),0)+IFERROR(SUMIF(INDIRECT(calc!W$7),$D46,INDIRECT(calc!W$10)),0)+IFERROR(SUMIF(INDIRECT(calc!W$8),$D46,INDIRECT(calc!W$11)),0),"")</f>
        <v>0</v>
      </c>
      <c r="W46" s="162">
        <f ca="1">IFERROR(IFERROR(SUMIF(INDIRECT(calc!X$6),$D46,INDIRECT(calc!X$9)),0)+IFERROR(SUMIF(INDIRECT(calc!X$7),$D46,INDIRECT(calc!X$10)),0)+IFERROR(SUMIF(INDIRECT(calc!X$8),$D46,INDIRECT(calc!X$11)),0),"")</f>
        <v>0</v>
      </c>
      <c r="Y46" s="151"/>
    </row>
    <row r="47" spans="3:25">
      <c r="C47" s="163" t="str">
        <f t="shared" ca="1" si="0"/>
        <v/>
      </c>
      <c r="D47" s="136" t="str">
        <f>LEFT(Stocks!D47,9)</f>
        <v>7660604TA</v>
      </c>
      <c r="E47" s="136" t="str">
        <f ca="1">IF(calc!F47="","",IF(OFFSET(INDIRECT(calc!F47),,-1)&lt;&gt;"",OFFSET(INDIRECT(calc!F47),,-1),IF(OFFSET(INDIRECT(calc!F47),,-2)&lt;&gt;"",OFFSET(INDIRECT(calc!F47),,-2),IF(OFFSET(INDIRECT(calc!F47),,-3)&lt;&gt;"",OFFSET(INDIRECT(calc!F47),,-3),IF(OFFSET(INDIRECT(calc!F47),,-4)&lt;&gt;"",OFFSET(INDIRECT(calc!F47),,-4),IF(OFFSET(INDIRECT(calc!F47),,-5)&lt;&gt;"",OFFSET(INDIRECT(calc!F47),,-5),IF(OFFSET(INDIRECT(calc!F47),,-6),OFFSET(INDIRECT(calc!F47),,-6))))))))</f>
        <v/>
      </c>
      <c r="F47" s="159">
        <f>Stocks!B47</f>
        <v>44</v>
      </c>
      <c r="G47" s="159">
        <f t="shared" ca="1" si="1"/>
        <v>0</v>
      </c>
      <c r="H47" s="165">
        <f t="shared" ca="1" si="2"/>
        <v>0</v>
      </c>
      <c r="I47" s="162">
        <f ca="1">IFERROR(IFERROR(SUMIF(INDIRECT(calc!J$6),$D47,INDIRECT(calc!J$9)),0)+IFERROR(SUMIF(INDIRECT(calc!J$7),$D47,INDIRECT(calc!J$10)),0)+IFERROR(SUMIF(INDIRECT(calc!J$8),$D47,INDIRECT(calc!J$11)),0),"")</f>
        <v>0</v>
      </c>
      <c r="J47" s="162">
        <f ca="1">IFERROR(IFERROR(SUMIF(INDIRECT(calc!K$6),$D47,INDIRECT(calc!K$9)),0)+IFERROR(SUMIF(INDIRECT(calc!K$7),$D47,INDIRECT(calc!K$10)),0)+IFERROR(SUMIF(INDIRECT(calc!K$8),$D47,INDIRECT(calc!K$11)),0),"")</f>
        <v>0</v>
      </c>
      <c r="K47" s="162">
        <f ca="1">IFERROR(SUMIF(INDIRECT(calc!L$6),$D47,INDIRECT(calc!L$9)),0)+IFERROR(SUMIF(INDIRECT(calc!L$7),$D47,INDIRECT(calc!L$10)),0)+IFERROR(SUMIF(INDIRECT(calc!L$8),$D47,INDIRECT(calc!L$11)),0)</f>
        <v>0</v>
      </c>
      <c r="L47" s="162">
        <f ca="1">IFERROR(IFERROR(SUMIF(INDIRECT(calc!M$6),$D47,INDIRECT(calc!M$9)),0)+IFERROR(SUMIF(INDIRECT(calc!M$7),$D47,INDIRECT(calc!M$10)),0)+IFERROR(SUMIF(INDIRECT(calc!M$8),$D47,INDIRECT(calc!M$11)),0),"")</f>
        <v>0</v>
      </c>
      <c r="M47" s="162">
        <f ca="1">IFERROR(IFERROR(SUMIF(INDIRECT(calc!N$6),$D47,INDIRECT(calc!N$9)),0)+IFERROR(SUMIF(INDIRECT(calc!N$7),$D47,INDIRECT(calc!N$10)),0)+IFERROR(SUMIF(INDIRECT(calc!N$8),$D47,INDIRECT(calc!N$11)),0),"")</f>
        <v>0</v>
      </c>
      <c r="N47" s="162">
        <f ca="1">IFERROR(IFERROR(SUMIF(INDIRECT(calc!O$6),$D47,INDIRECT(calc!O$9)),0)+IFERROR(SUMIF(INDIRECT(calc!O$7),$D47,INDIRECT(calc!O$10)),0)+IFERROR(SUMIF(INDIRECT(calc!O$8),$D47,INDIRECT(calc!O$11)),0),"")</f>
        <v>0</v>
      </c>
      <c r="O47" s="162">
        <f ca="1">IFERROR(IFERROR(SUMIF(INDIRECT(calc!P$6),$D47,INDIRECT(calc!P$9)),0)+IFERROR(SUMIF(INDIRECT(calc!P$7),$D47,INDIRECT(calc!P$10)),0)+IFERROR(SUMIF(INDIRECT(calc!P$8),$D47,INDIRECT(calc!P$11)),0),"")</f>
        <v>0</v>
      </c>
      <c r="P47" s="162">
        <f ca="1">IFERROR(IFERROR(SUMIF(INDIRECT(calc!Q$6),$D47,INDIRECT(calc!Q$9)),0)+IFERROR(SUMIF(INDIRECT(calc!Q$7),$D47,INDIRECT(calc!Q$10)),0)+IFERROR(SUMIF(INDIRECT(calc!Q$8),$D47,INDIRECT(calc!Q$11)),0),"")</f>
        <v>0</v>
      </c>
      <c r="Q47" s="162">
        <f ca="1">IFERROR(IFERROR(SUMIF(INDIRECT(calc!R$6),$D47,INDIRECT(calc!R$9)),0)+IFERROR(SUMIF(INDIRECT(calc!R$7),$D47,INDIRECT(calc!R$10)),0)+IFERROR(SUMIF(INDIRECT(calc!R$8),$D47,INDIRECT(calc!R$11)),0),"")</f>
        <v>0</v>
      </c>
      <c r="R47" s="162">
        <f ca="1">IFERROR(IFERROR(SUMIF(INDIRECT(calc!S$6),$D47,INDIRECT(calc!S$9)),0)+IFERROR(SUMIF(INDIRECT(calc!S$7),$D47,INDIRECT(calc!S$10)),0)+IFERROR(SUMIF(INDIRECT(calc!S$8),$D47,INDIRECT(calc!S$11)),0),"")</f>
        <v>0</v>
      </c>
      <c r="S47" s="162">
        <f ca="1">IFERROR(IFERROR(SUMIF(INDIRECT(calc!T$6),$D47,INDIRECT(calc!T$9)),0)+IFERROR(SUMIF(INDIRECT(calc!T$7),$D47,INDIRECT(calc!T$10)),0)+IFERROR(SUMIF(INDIRECT(calc!T$8),$D47,INDIRECT(calc!T$11)),0),"")</f>
        <v>0</v>
      </c>
      <c r="T47" s="162">
        <f ca="1">IFERROR(IFERROR(SUMIF(INDIRECT(calc!U$6),$D47,INDIRECT(calc!U$9)),0)+IFERROR(SUMIF(INDIRECT(calc!U$7),$D47,INDIRECT(calc!U$10)),0)+IFERROR(SUMIF(INDIRECT(calc!U$8),$D47,INDIRECT(calc!U$11)),0),"")</f>
        <v>0</v>
      </c>
      <c r="U47" s="162">
        <f ca="1">IFERROR(IFERROR(SUMIF(INDIRECT(calc!V$6),$D47,INDIRECT(calc!V$9)),0)+IFERROR(SUMIF(INDIRECT(calc!V$7),$D47,INDIRECT(calc!V$10)),0)+IFERROR(SUMIF(INDIRECT(calc!V$8),$D47,INDIRECT(calc!V$11)),0),"")</f>
        <v>0</v>
      </c>
      <c r="V47" s="162">
        <f ca="1">IFERROR(IFERROR(SUMIF(INDIRECT(calc!W$6),$D47,INDIRECT(calc!W$9)),0)+IFERROR(SUMIF(INDIRECT(calc!W$7),$D47,INDIRECT(calc!W$10)),0)+IFERROR(SUMIF(INDIRECT(calc!W$8),$D47,INDIRECT(calc!W$11)),0),"")</f>
        <v>0</v>
      </c>
      <c r="W47" s="162">
        <f ca="1">IFERROR(IFERROR(SUMIF(INDIRECT(calc!X$6),$D47,INDIRECT(calc!X$9)),0)+IFERROR(SUMIF(INDIRECT(calc!X$7),$D47,INDIRECT(calc!X$10)),0)+IFERROR(SUMIF(INDIRECT(calc!X$8),$D47,INDIRECT(calc!X$11)),0),"")</f>
        <v>0</v>
      </c>
      <c r="Y47" s="151"/>
    </row>
    <row r="48" spans="3:25">
      <c r="C48" s="163" t="str">
        <f t="shared" ca="1" si="0"/>
        <v/>
      </c>
      <c r="D48" s="136" t="str">
        <f>LEFT(Stocks!D48,9)</f>
        <v>7710035AA</v>
      </c>
      <c r="E48" s="136" t="str">
        <f ca="1">IF(calc!F48="","",IF(OFFSET(INDIRECT(calc!F48),,-1)&lt;&gt;"",OFFSET(INDIRECT(calc!F48),,-1),IF(OFFSET(INDIRECT(calc!F48),,-2)&lt;&gt;"",OFFSET(INDIRECT(calc!F48),,-2),IF(OFFSET(INDIRECT(calc!F48),,-3)&lt;&gt;"",OFFSET(INDIRECT(calc!F48),,-3),IF(OFFSET(INDIRECT(calc!F48),,-4)&lt;&gt;"",OFFSET(INDIRECT(calc!F48),,-4),IF(OFFSET(INDIRECT(calc!F48),,-5)&lt;&gt;"",OFFSET(INDIRECT(calc!F48),,-5),IF(OFFSET(INDIRECT(calc!F48),,-6),OFFSET(INDIRECT(calc!F48),,-6))))))))</f>
        <v/>
      </c>
      <c r="F48" s="159">
        <f>Stocks!B48</f>
        <v>137</v>
      </c>
      <c r="G48" s="159">
        <f t="shared" ca="1" si="1"/>
        <v>0</v>
      </c>
      <c r="H48" s="165">
        <f t="shared" ca="1" si="2"/>
        <v>0</v>
      </c>
      <c r="I48" s="162">
        <f ca="1">IFERROR(IFERROR(SUMIF(INDIRECT(calc!J$6),$D48,INDIRECT(calc!J$9)),0)+IFERROR(SUMIF(INDIRECT(calc!J$7),$D48,INDIRECT(calc!J$10)),0)+IFERROR(SUMIF(INDIRECT(calc!J$8),$D48,INDIRECT(calc!J$11)),0),"")</f>
        <v>0</v>
      </c>
      <c r="J48" s="162">
        <f ca="1">IFERROR(IFERROR(SUMIF(INDIRECT(calc!K$6),$D48,INDIRECT(calc!K$9)),0)+IFERROR(SUMIF(INDIRECT(calc!K$7),$D48,INDIRECT(calc!K$10)),0)+IFERROR(SUMIF(INDIRECT(calc!K$8),$D48,INDIRECT(calc!K$11)),0),"")</f>
        <v>0</v>
      </c>
      <c r="K48" s="162">
        <f ca="1">IFERROR(SUMIF(INDIRECT(calc!L$6),$D48,INDIRECT(calc!L$9)),0)+IFERROR(SUMIF(INDIRECT(calc!L$7),$D48,INDIRECT(calc!L$10)),0)+IFERROR(SUMIF(INDIRECT(calc!L$8),$D48,INDIRECT(calc!L$11)),0)</f>
        <v>0</v>
      </c>
      <c r="L48" s="162">
        <f ca="1">IFERROR(IFERROR(SUMIF(INDIRECT(calc!M$6),$D48,INDIRECT(calc!M$9)),0)+IFERROR(SUMIF(INDIRECT(calc!M$7),$D48,INDIRECT(calc!M$10)),0)+IFERROR(SUMIF(INDIRECT(calc!M$8),$D48,INDIRECT(calc!M$11)),0),"")</f>
        <v>0</v>
      </c>
      <c r="M48" s="162">
        <f ca="1">IFERROR(IFERROR(SUMIF(INDIRECT(calc!N$6),$D48,INDIRECT(calc!N$9)),0)+IFERROR(SUMIF(INDIRECT(calc!N$7),$D48,INDIRECT(calc!N$10)),0)+IFERROR(SUMIF(INDIRECT(calc!N$8),$D48,INDIRECT(calc!N$11)),0),"")</f>
        <v>0</v>
      </c>
      <c r="N48" s="162">
        <f ca="1">IFERROR(IFERROR(SUMIF(INDIRECT(calc!O$6),$D48,INDIRECT(calc!O$9)),0)+IFERROR(SUMIF(INDIRECT(calc!O$7),$D48,INDIRECT(calc!O$10)),0)+IFERROR(SUMIF(INDIRECT(calc!O$8),$D48,INDIRECT(calc!O$11)),0),"")</f>
        <v>0</v>
      </c>
      <c r="O48" s="162">
        <f ca="1">IFERROR(IFERROR(SUMIF(INDIRECT(calc!P$6),$D48,INDIRECT(calc!P$9)),0)+IFERROR(SUMIF(INDIRECT(calc!P$7),$D48,INDIRECT(calc!P$10)),0)+IFERROR(SUMIF(INDIRECT(calc!P$8),$D48,INDIRECT(calc!P$11)),0),"")</f>
        <v>0</v>
      </c>
      <c r="P48" s="162">
        <f ca="1">IFERROR(IFERROR(SUMIF(INDIRECT(calc!Q$6),$D48,INDIRECT(calc!Q$9)),0)+IFERROR(SUMIF(INDIRECT(calc!Q$7),$D48,INDIRECT(calc!Q$10)),0)+IFERROR(SUMIF(INDIRECT(calc!Q$8),$D48,INDIRECT(calc!Q$11)),0),"")</f>
        <v>0</v>
      </c>
      <c r="Q48" s="162">
        <f ca="1">IFERROR(IFERROR(SUMIF(INDIRECT(calc!R$6),$D48,INDIRECT(calc!R$9)),0)+IFERROR(SUMIF(INDIRECT(calc!R$7),$D48,INDIRECT(calc!R$10)),0)+IFERROR(SUMIF(INDIRECT(calc!R$8),$D48,INDIRECT(calc!R$11)),0),"")</f>
        <v>0</v>
      </c>
      <c r="R48" s="162">
        <f ca="1">IFERROR(IFERROR(SUMIF(INDIRECT(calc!S$6),$D48,INDIRECT(calc!S$9)),0)+IFERROR(SUMIF(INDIRECT(calc!S$7),$D48,INDIRECT(calc!S$10)),0)+IFERROR(SUMIF(INDIRECT(calc!S$8),$D48,INDIRECT(calc!S$11)),0),"")</f>
        <v>0</v>
      </c>
      <c r="S48" s="162">
        <f ca="1">IFERROR(IFERROR(SUMIF(INDIRECT(calc!T$6),$D48,INDIRECT(calc!T$9)),0)+IFERROR(SUMIF(INDIRECT(calc!T$7),$D48,INDIRECT(calc!T$10)),0)+IFERROR(SUMIF(INDIRECT(calc!T$8),$D48,INDIRECT(calc!T$11)),0),"")</f>
        <v>0</v>
      </c>
      <c r="T48" s="162">
        <f ca="1">IFERROR(IFERROR(SUMIF(INDIRECT(calc!U$6),$D48,INDIRECT(calc!U$9)),0)+IFERROR(SUMIF(INDIRECT(calc!U$7),$D48,INDIRECT(calc!U$10)),0)+IFERROR(SUMIF(INDIRECT(calc!U$8),$D48,INDIRECT(calc!U$11)),0),"")</f>
        <v>0</v>
      </c>
      <c r="U48" s="162">
        <f ca="1">IFERROR(IFERROR(SUMIF(INDIRECT(calc!V$6),$D48,INDIRECT(calc!V$9)),0)+IFERROR(SUMIF(INDIRECT(calc!V$7),$D48,INDIRECT(calc!V$10)),0)+IFERROR(SUMIF(INDIRECT(calc!V$8),$D48,INDIRECT(calc!V$11)),0),"")</f>
        <v>0</v>
      </c>
      <c r="V48" s="162">
        <f ca="1">IFERROR(IFERROR(SUMIF(INDIRECT(calc!W$6),$D48,INDIRECT(calc!W$9)),0)+IFERROR(SUMIF(INDIRECT(calc!W$7),$D48,INDIRECT(calc!W$10)),0)+IFERROR(SUMIF(INDIRECT(calc!W$8),$D48,INDIRECT(calc!W$11)),0),"")</f>
        <v>0</v>
      </c>
      <c r="W48" s="162">
        <f ca="1">IFERROR(IFERROR(SUMIF(INDIRECT(calc!X$6),$D48,INDIRECT(calc!X$9)),0)+IFERROR(SUMIF(INDIRECT(calc!X$7),$D48,INDIRECT(calc!X$10)),0)+IFERROR(SUMIF(INDIRECT(calc!X$8),$D48,INDIRECT(calc!X$11)),0),"")</f>
        <v>0</v>
      </c>
      <c r="Y48" s="151"/>
    </row>
    <row r="49" spans="3:25">
      <c r="C49" s="163" t="str">
        <f t="shared" ca="1" si="0"/>
        <v>besoin</v>
      </c>
      <c r="D49" s="136" t="str">
        <f>LEFT(Stocks!D49,9)</f>
        <v>7310148AA</v>
      </c>
      <c r="E49" s="136" t="str">
        <f ca="1">IF(calc!F49="","",IF(OFFSET(INDIRECT(calc!F49),,-1)&lt;&gt;"",OFFSET(INDIRECT(calc!F49),,-1),IF(OFFSET(INDIRECT(calc!F49),,-2)&lt;&gt;"",OFFSET(INDIRECT(calc!F49),,-2),IF(OFFSET(INDIRECT(calc!F49),,-3)&lt;&gt;"",OFFSET(INDIRECT(calc!F49),,-3),IF(OFFSET(INDIRECT(calc!F49),,-4)&lt;&gt;"",OFFSET(INDIRECT(calc!F49),,-4),IF(OFFSET(INDIRECT(calc!F49),,-5)&lt;&gt;"",OFFSET(INDIRECT(calc!F49),,-5),IF(OFFSET(INDIRECT(calc!F49),,-6),OFFSET(INDIRECT(calc!F49),,-6))))))))</f>
        <v xml:space="preserve">FILL VENT NIPPLE </v>
      </c>
      <c r="F49" s="159">
        <f>Stocks!B49</f>
        <v>37</v>
      </c>
      <c r="G49" s="159">
        <f t="shared" ca="1" si="1"/>
        <v>58</v>
      </c>
      <c r="H49" s="165">
        <f t="shared" ca="1" si="2"/>
        <v>21</v>
      </c>
      <c r="I49" s="162">
        <f ca="1">IFERROR(IFERROR(SUMIF(INDIRECT(calc!J$6),$D49,INDIRECT(calc!J$9)),0)+IFERROR(SUMIF(INDIRECT(calc!J$7),$D49,INDIRECT(calc!J$10)),0)+IFERROR(SUMIF(INDIRECT(calc!J$8),$D49,INDIRECT(calc!J$11)),0),"")</f>
        <v>0</v>
      </c>
      <c r="J49" s="162">
        <f ca="1">IFERROR(IFERROR(SUMIF(INDIRECT(calc!K$6),$D49,INDIRECT(calc!K$9)),0)+IFERROR(SUMIF(INDIRECT(calc!K$7),$D49,INDIRECT(calc!K$10)),0)+IFERROR(SUMIF(INDIRECT(calc!K$8),$D49,INDIRECT(calc!K$11)),0),"")</f>
        <v>58</v>
      </c>
      <c r="K49" s="162">
        <f ca="1">IFERROR(SUMIF(INDIRECT(calc!L$6),$D49,INDIRECT(calc!L$9)),0)+IFERROR(SUMIF(INDIRECT(calc!L$7),$D49,INDIRECT(calc!L$10)),0)+IFERROR(SUMIF(INDIRECT(calc!L$8),$D49,INDIRECT(calc!L$11)),0)</f>
        <v>0</v>
      </c>
      <c r="L49" s="162">
        <f ca="1">IFERROR(IFERROR(SUMIF(INDIRECT(calc!M$6),$D49,INDIRECT(calc!M$9)),0)+IFERROR(SUMIF(INDIRECT(calc!M$7),$D49,INDIRECT(calc!M$10)),0)+IFERROR(SUMIF(INDIRECT(calc!M$8),$D49,INDIRECT(calc!M$11)),0),"")</f>
        <v>0</v>
      </c>
      <c r="M49" s="162">
        <f ca="1">IFERROR(IFERROR(SUMIF(INDIRECT(calc!N$6),$D49,INDIRECT(calc!N$9)),0)+IFERROR(SUMIF(INDIRECT(calc!N$7),$D49,INDIRECT(calc!N$10)),0)+IFERROR(SUMIF(INDIRECT(calc!N$8),$D49,INDIRECT(calc!N$11)),0),"")</f>
        <v>0</v>
      </c>
      <c r="N49" s="162">
        <f ca="1">IFERROR(IFERROR(SUMIF(INDIRECT(calc!O$6),$D49,INDIRECT(calc!O$9)),0)+IFERROR(SUMIF(INDIRECT(calc!O$7),$D49,INDIRECT(calc!O$10)),0)+IFERROR(SUMIF(INDIRECT(calc!O$8),$D49,INDIRECT(calc!O$11)),0),"")</f>
        <v>0</v>
      </c>
      <c r="O49" s="162">
        <f ca="1">IFERROR(IFERROR(SUMIF(INDIRECT(calc!P$6),$D49,INDIRECT(calc!P$9)),0)+IFERROR(SUMIF(INDIRECT(calc!P$7),$D49,INDIRECT(calc!P$10)),0)+IFERROR(SUMIF(INDIRECT(calc!P$8),$D49,INDIRECT(calc!P$11)),0),"")</f>
        <v>0</v>
      </c>
      <c r="P49" s="162">
        <f ca="1">IFERROR(IFERROR(SUMIF(INDIRECT(calc!Q$6),$D49,INDIRECT(calc!Q$9)),0)+IFERROR(SUMIF(INDIRECT(calc!Q$7),$D49,INDIRECT(calc!Q$10)),0)+IFERROR(SUMIF(INDIRECT(calc!Q$8),$D49,INDIRECT(calc!Q$11)),0),"")</f>
        <v>0</v>
      </c>
      <c r="Q49" s="162">
        <f ca="1">IFERROR(IFERROR(SUMIF(INDIRECT(calc!R$6),$D49,INDIRECT(calc!R$9)),0)+IFERROR(SUMIF(INDIRECT(calc!R$7),$D49,INDIRECT(calc!R$10)),0)+IFERROR(SUMIF(INDIRECT(calc!R$8),$D49,INDIRECT(calc!R$11)),0),"")</f>
        <v>0</v>
      </c>
      <c r="R49" s="162">
        <f ca="1">IFERROR(IFERROR(SUMIF(INDIRECT(calc!S$6),$D49,INDIRECT(calc!S$9)),0)+IFERROR(SUMIF(INDIRECT(calc!S$7),$D49,INDIRECT(calc!S$10)),0)+IFERROR(SUMIF(INDIRECT(calc!S$8),$D49,INDIRECT(calc!S$11)),0),"")</f>
        <v>0</v>
      </c>
      <c r="S49" s="162">
        <f ca="1">IFERROR(IFERROR(SUMIF(INDIRECT(calc!T$6),$D49,INDIRECT(calc!T$9)),0)+IFERROR(SUMIF(INDIRECT(calc!T$7),$D49,INDIRECT(calc!T$10)),0)+IFERROR(SUMIF(INDIRECT(calc!T$8),$D49,INDIRECT(calc!T$11)),0),"")</f>
        <v>0</v>
      </c>
      <c r="T49" s="162">
        <f ca="1">IFERROR(IFERROR(SUMIF(INDIRECT(calc!U$6),$D49,INDIRECT(calc!U$9)),0)+IFERROR(SUMIF(INDIRECT(calc!U$7),$D49,INDIRECT(calc!U$10)),0)+IFERROR(SUMIF(INDIRECT(calc!U$8),$D49,INDIRECT(calc!U$11)),0),"")</f>
        <v>0</v>
      </c>
      <c r="U49" s="162">
        <f ca="1">IFERROR(IFERROR(SUMIF(INDIRECT(calc!V$6),$D49,INDIRECT(calc!V$9)),0)+IFERROR(SUMIF(INDIRECT(calc!V$7),$D49,INDIRECT(calc!V$10)),0)+IFERROR(SUMIF(INDIRECT(calc!V$8),$D49,INDIRECT(calc!V$11)),0),"")</f>
        <v>0</v>
      </c>
      <c r="V49" s="162">
        <f ca="1">IFERROR(IFERROR(SUMIF(INDIRECT(calc!W$6),$D49,INDIRECT(calc!W$9)),0)+IFERROR(SUMIF(INDIRECT(calc!W$7),$D49,INDIRECT(calc!W$10)),0)+IFERROR(SUMIF(INDIRECT(calc!W$8),$D49,INDIRECT(calc!W$11)),0),"")</f>
        <v>0</v>
      </c>
      <c r="W49" s="162">
        <f ca="1">IFERROR(IFERROR(SUMIF(INDIRECT(calc!X$6),$D49,INDIRECT(calc!X$9)),0)+IFERROR(SUMIF(INDIRECT(calc!X$7),$D49,INDIRECT(calc!X$10)),0)+IFERROR(SUMIF(INDIRECT(calc!X$8),$D49,INDIRECT(calc!X$11)),0),"")</f>
        <v>0</v>
      </c>
      <c r="Y49" s="151"/>
    </row>
    <row r="50" spans="3:25">
      <c r="C50" s="163" t="str">
        <f t="shared" ca="1" si="0"/>
        <v/>
      </c>
      <c r="D50" s="136" t="str">
        <f>LEFT(Stocks!D50,9)</f>
        <v>7310630AA</v>
      </c>
      <c r="E50" s="136" t="str">
        <f ca="1">IF(calc!F50="","",IF(OFFSET(INDIRECT(calc!F50),,-1)&lt;&gt;"",OFFSET(INDIRECT(calc!F50),,-1),IF(OFFSET(INDIRECT(calc!F50),,-2)&lt;&gt;"",OFFSET(INDIRECT(calc!F50),,-2),IF(OFFSET(INDIRECT(calc!F50),,-3)&lt;&gt;"",OFFSET(INDIRECT(calc!F50),,-3),IF(OFFSET(INDIRECT(calc!F50),,-4)&lt;&gt;"",OFFSET(INDIRECT(calc!F50),,-4),IF(OFFSET(INDIRECT(calc!F50),,-5)&lt;&gt;"",OFFSET(INDIRECT(calc!F50),,-5),IF(OFFSET(INDIRECT(calc!F50),,-6),OFFSET(INDIRECT(calc!F50),,-6))))))))</f>
        <v>Diesel Breathing nipple</v>
      </c>
      <c r="F50" s="159">
        <f>Stocks!B50</f>
        <v>60</v>
      </c>
      <c r="G50" s="159">
        <f t="shared" ca="1" si="1"/>
        <v>2</v>
      </c>
      <c r="H50" s="165">
        <f t="shared" ca="1" si="2"/>
        <v>0</v>
      </c>
      <c r="I50" s="162">
        <f ca="1">IFERROR(IFERROR(SUMIF(INDIRECT(calc!J$6),$D50,INDIRECT(calc!J$9)),0)+IFERROR(SUMIF(INDIRECT(calc!J$7),$D50,INDIRECT(calc!J$10)),0)+IFERROR(SUMIF(INDIRECT(calc!J$8),$D50,INDIRECT(calc!J$11)),0),"")</f>
        <v>0</v>
      </c>
      <c r="J50" s="162">
        <f ca="1">IFERROR(IFERROR(SUMIF(INDIRECT(calc!K$6),$D50,INDIRECT(calc!K$9)),0)+IFERROR(SUMIF(INDIRECT(calc!K$7),$D50,INDIRECT(calc!K$10)),0)+IFERROR(SUMIF(INDIRECT(calc!K$8),$D50,INDIRECT(calc!K$11)),0),"")</f>
        <v>2</v>
      </c>
      <c r="K50" s="162">
        <f ca="1">IFERROR(SUMIF(INDIRECT(calc!L$6),$D50,INDIRECT(calc!L$9)),0)+IFERROR(SUMIF(INDIRECT(calc!L$7),$D50,INDIRECT(calc!L$10)),0)+IFERROR(SUMIF(INDIRECT(calc!L$8),$D50,INDIRECT(calc!L$11)),0)</f>
        <v>0</v>
      </c>
      <c r="L50" s="162">
        <f ca="1">IFERROR(IFERROR(SUMIF(INDIRECT(calc!M$6),$D50,INDIRECT(calc!M$9)),0)+IFERROR(SUMIF(INDIRECT(calc!M$7),$D50,INDIRECT(calc!M$10)),0)+IFERROR(SUMIF(INDIRECT(calc!M$8),$D50,INDIRECT(calc!M$11)),0),"")</f>
        <v>0</v>
      </c>
      <c r="M50" s="162">
        <f ca="1">IFERROR(IFERROR(SUMIF(INDIRECT(calc!N$6),$D50,INDIRECT(calc!N$9)),0)+IFERROR(SUMIF(INDIRECT(calc!N$7),$D50,INDIRECT(calc!N$10)),0)+IFERROR(SUMIF(INDIRECT(calc!N$8),$D50,INDIRECT(calc!N$11)),0),"")</f>
        <v>0</v>
      </c>
      <c r="N50" s="162">
        <f ca="1">IFERROR(IFERROR(SUMIF(INDIRECT(calc!O$6),$D50,INDIRECT(calc!O$9)),0)+IFERROR(SUMIF(INDIRECT(calc!O$7),$D50,INDIRECT(calc!O$10)),0)+IFERROR(SUMIF(INDIRECT(calc!O$8),$D50,INDIRECT(calc!O$11)),0),"")</f>
        <v>0</v>
      </c>
      <c r="O50" s="162">
        <f ca="1">IFERROR(IFERROR(SUMIF(INDIRECT(calc!P$6),$D50,INDIRECT(calc!P$9)),0)+IFERROR(SUMIF(INDIRECT(calc!P$7),$D50,INDIRECT(calc!P$10)),0)+IFERROR(SUMIF(INDIRECT(calc!P$8),$D50,INDIRECT(calc!P$11)),0),"")</f>
        <v>0</v>
      </c>
      <c r="P50" s="162">
        <f ca="1">IFERROR(IFERROR(SUMIF(INDIRECT(calc!Q$6),$D50,INDIRECT(calc!Q$9)),0)+IFERROR(SUMIF(INDIRECT(calc!Q$7),$D50,INDIRECT(calc!Q$10)),0)+IFERROR(SUMIF(INDIRECT(calc!Q$8),$D50,INDIRECT(calc!Q$11)),0),"")</f>
        <v>0</v>
      </c>
      <c r="Q50" s="162">
        <f ca="1">IFERROR(IFERROR(SUMIF(INDIRECT(calc!R$6),$D50,INDIRECT(calc!R$9)),0)+IFERROR(SUMIF(INDIRECT(calc!R$7),$D50,INDIRECT(calc!R$10)),0)+IFERROR(SUMIF(INDIRECT(calc!R$8),$D50,INDIRECT(calc!R$11)),0),"")</f>
        <v>0</v>
      </c>
      <c r="R50" s="162">
        <f ca="1">IFERROR(IFERROR(SUMIF(INDIRECT(calc!S$6),$D50,INDIRECT(calc!S$9)),0)+IFERROR(SUMIF(INDIRECT(calc!S$7),$D50,INDIRECT(calc!S$10)),0)+IFERROR(SUMIF(INDIRECT(calc!S$8),$D50,INDIRECT(calc!S$11)),0),"")</f>
        <v>0</v>
      </c>
      <c r="S50" s="162">
        <f ca="1">IFERROR(IFERROR(SUMIF(INDIRECT(calc!T$6),$D50,INDIRECT(calc!T$9)),0)+IFERROR(SUMIF(INDIRECT(calc!T$7),$D50,INDIRECT(calc!T$10)),0)+IFERROR(SUMIF(INDIRECT(calc!T$8),$D50,INDIRECT(calc!T$11)),0),"")</f>
        <v>0</v>
      </c>
      <c r="T50" s="162">
        <f ca="1">IFERROR(IFERROR(SUMIF(INDIRECT(calc!U$6),$D50,INDIRECT(calc!U$9)),0)+IFERROR(SUMIF(INDIRECT(calc!U$7),$D50,INDIRECT(calc!U$10)),0)+IFERROR(SUMIF(INDIRECT(calc!U$8),$D50,INDIRECT(calc!U$11)),0),"")</f>
        <v>0</v>
      </c>
      <c r="U50" s="162">
        <f ca="1">IFERROR(IFERROR(SUMIF(INDIRECT(calc!V$6),$D50,INDIRECT(calc!V$9)),0)+IFERROR(SUMIF(INDIRECT(calc!V$7),$D50,INDIRECT(calc!V$10)),0)+IFERROR(SUMIF(INDIRECT(calc!V$8),$D50,INDIRECT(calc!V$11)),0),"")</f>
        <v>0</v>
      </c>
      <c r="V50" s="162">
        <f ca="1">IFERROR(IFERROR(SUMIF(INDIRECT(calc!W$6),$D50,INDIRECT(calc!W$9)),0)+IFERROR(SUMIF(INDIRECT(calc!W$7),$D50,INDIRECT(calc!W$10)),0)+IFERROR(SUMIF(INDIRECT(calc!W$8),$D50,INDIRECT(calc!W$11)),0),"")</f>
        <v>0</v>
      </c>
      <c r="W50" s="162">
        <f ca="1">IFERROR(IFERROR(SUMIF(INDIRECT(calc!X$6),$D50,INDIRECT(calc!X$9)),0)+IFERROR(SUMIF(INDIRECT(calc!X$7),$D50,INDIRECT(calc!X$10)),0)+IFERROR(SUMIF(INDIRECT(calc!X$8),$D50,INDIRECT(calc!X$11)),0),"")</f>
        <v>0</v>
      </c>
      <c r="Y50" s="151"/>
    </row>
    <row r="51" spans="3:25">
      <c r="C51" s="163" t="str">
        <f t="shared" ca="1" si="0"/>
        <v/>
      </c>
      <c r="D51" s="136" t="str">
        <f>LEFT(Stocks!D51,9)</f>
        <v>7410150AA</v>
      </c>
      <c r="E51" s="136" t="str">
        <f ca="1">IF(calc!F51="","",IF(OFFSET(INDIRECT(calc!F51),,-1)&lt;&gt;"",OFFSET(INDIRECT(calc!F51),,-1),IF(OFFSET(INDIRECT(calc!F51),,-2)&lt;&gt;"",OFFSET(INDIRECT(calc!F51),,-2),IF(OFFSET(INDIRECT(calc!F51),,-3)&lt;&gt;"",OFFSET(INDIRECT(calc!F51),,-3),IF(OFFSET(INDIRECT(calc!F51),,-4)&lt;&gt;"",OFFSET(INDIRECT(calc!F51),,-4),IF(OFFSET(INDIRECT(calc!F51),,-5)&lt;&gt;"",OFFSET(INDIRECT(calc!F51),,-5),IF(OFFSET(INDIRECT(calc!F51),,-6),OFFSET(INDIRECT(calc!F51),,-6))))))))</f>
        <v/>
      </c>
      <c r="F51" s="159">
        <f>Stocks!B51</f>
        <v>575</v>
      </c>
      <c r="G51" s="159">
        <f t="shared" ca="1" si="1"/>
        <v>0</v>
      </c>
      <c r="H51" s="165">
        <f t="shared" ca="1" si="2"/>
        <v>0</v>
      </c>
      <c r="I51" s="162">
        <f ca="1">IFERROR(IFERROR(SUMIF(INDIRECT(calc!J$6),$D51,INDIRECT(calc!J$9)),0)+IFERROR(SUMIF(INDIRECT(calc!J$7),$D51,INDIRECT(calc!J$10)),0)+IFERROR(SUMIF(INDIRECT(calc!J$8),$D51,INDIRECT(calc!J$11)),0),"")</f>
        <v>0</v>
      </c>
      <c r="J51" s="162">
        <f ca="1">IFERROR(IFERROR(SUMIF(INDIRECT(calc!K$6),$D51,INDIRECT(calc!K$9)),0)+IFERROR(SUMIF(INDIRECT(calc!K$7),$D51,INDIRECT(calc!K$10)),0)+IFERROR(SUMIF(INDIRECT(calc!K$8),$D51,INDIRECT(calc!K$11)),0),"")</f>
        <v>0</v>
      </c>
      <c r="K51" s="162">
        <f ca="1">IFERROR(SUMIF(INDIRECT(calc!L$6),$D51,INDIRECT(calc!L$9)),0)+IFERROR(SUMIF(INDIRECT(calc!L$7),$D51,INDIRECT(calc!L$10)),0)+IFERROR(SUMIF(INDIRECT(calc!L$8),$D51,INDIRECT(calc!L$11)),0)</f>
        <v>0</v>
      </c>
      <c r="L51" s="162">
        <f ca="1">IFERROR(IFERROR(SUMIF(INDIRECT(calc!M$6),$D51,INDIRECT(calc!M$9)),0)+IFERROR(SUMIF(INDIRECT(calc!M$7),$D51,INDIRECT(calc!M$10)),0)+IFERROR(SUMIF(INDIRECT(calc!M$8),$D51,INDIRECT(calc!M$11)),0),"")</f>
        <v>0</v>
      </c>
      <c r="M51" s="162">
        <f ca="1">IFERROR(IFERROR(SUMIF(INDIRECT(calc!N$6),$D51,INDIRECT(calc!N$9)),0)+IFERROR(SUMIF(INDIRECT(calc!N$7),$D51,INDIRECT(calc!N$10)),0)+IFERROR(SUMIF(INDIRECT(calc!N$8),$D51,INDIRECT(calc!N$11)),0),"")</f>
        <v>0</v>
      </c>
      <c r="N51" s="162">
        <f ca="1">IFERROR(IFERROR(SUMIF(INDIRECT(calc!O$6),$D51,INDIRECT(calc!O$9)),0)+IFERROR(SUMIF(INDIRECT(calc!O$7),$D51,INDIRECT(calc!O$10)),0)+IFERROR(SUMIF(INDIRECT(calc!O$8),$D51,INDIRECT(calc!O$11)),0),"")</f>
        <v>0</v>
      </c>
      <c r="O51" s="162">
        <f ca="1">IFERROR(IFERROR(SUMIF(INDIRECT(calc!P$6),$D51,INDIRECT(calc!P$9)),0)+IFERROR(SUMIF(INDIRECT(calc!P$7),$D51,INDIRECT(calc!P$10)),0)+IFERROR(SUMIF(INDIRECT(calc!P$8),$D51,INDIRECT(calc!P$11)),0),"")</f>
        <v>0</v>
      </c>
      <c r="P51" s="162">
        <f ca="1">IFERROR(IFERROR(SUMIF(INDIRECT(calc!Q$6),$D51,INDIRECT(calc!Q$9)),0)+IFERROR(SUMIF(INDIRECT(calc!Q$7),$D51,INDIRECT(calc!Q$10)),0)+IFERROR(SUMIF(INDIRECT(calc!Q$8),$D51,INDIRECT(calc!Q$11)),0),"")</f>
        <v>0</v>
      </c>
      <c r="Q51" s="162">
        <f ca="1">IFERROR(IFERROR(SUMIF(INDIRECT(calc!R$6),$D51,INDIRECT(calc!R$9)),0)+IFERROR(SUMIF(INDIRECT(calc!R$7),$D51,INDIRECT(calc!R$10)),0)+IFERROR(SUMIF(INDIRECT(calc!R$8),$D51,INDIRECT(calc!R$11)),0),"")</f>
        <v>0</v>
      </c>
      <c r="R51" s="162">
        <f ca="1">IFERROR(IFERROR(SUMIF(INDIRECT(calc!S$6),$D51,INDIRECT(calc!S$9)),0)+IFERROR(SUMIF(INDIRECT(calc!S$7),$D51,INDIRECT(calc!S$10)),0)+IFERROR(SUMIF(INDIRECT(calc!S$8),$D51,INDIRECT(calc!S$11)),0),"")</f>
        <v>0</v>
      </c>
      <c r="S51" s="162">
        <f ca="1">IFERROR(IFERROR(SUMIF(INDIRECT(calc!T$6),$D51,INDIRECT(calc!T$9)),0)+IFERROR(SUMIF(INDIRECT(calc!T$7),$D51,INDIRECT(calc!T$10)),0)+IFERROR(SUMIF(INDIRECT(calc!T$8),$D51,INDIRECT(calc!T$11)),0),"")</f>
        <v>0</v>
      </c>
      <c r="T51" s="162">
        <f ca="1">IFERROR(IFERROR(SUMIF(INDIRECT(calc!U$6),$D51,INDIRECT(calc!U$9)),0)+IFERROR(SUMIF(INDIRECT(calc!U$7),$D51,INDIRECT(calc!U$10)),0)+IFERROR(SUMIF(INDIRECT(calc!U$8),$D51,INDIRECT(calc!U$11)),0),"")</f>
        <v>0</v>
      </c>
      <c r="U51" s="162">
        <f ca="1">IFERROR(IFERROR(SUMIF(INDIRECT(calc!V$6),$D51,INDIRECT(calc!V$9)),0)+IFERROR(SUMIF(INDIRECT(calc!V$7),$D51,INDIRECT(calc!V$10)),0)+IFERROR(SUMIF(INDIRECT(calc!V$8),$D51,INDIRECT(calc!V$11)),0),"")</f>
        <v>0</v>
      </c>
      <c r="V51" s="162">
        <f ca="1">IFERROR(IFERROR(SUMIF(INDIRECT(calc!W$6),$D51,INDIRECT(calc!W$9)),0)+IFERROR(SUMIF(INDIRECT(calc!W$7),$D51,INDIRECT(calc!W$10)),0)+IFERROR(SUMIF(INDIRECT(calc!W$8),$D51,INDIRECT(calc!W$11)),0),"")</f>
        <v>0</v>
      </c>
      <c r="W51" s="162">
        <f ca="1">IFERROR(IFERROR(SUMIF(INDIRECT(calc!X$6),$D51,INDIRECT(calc!X$9)),0)+IFERROR(SUMIF(INDIRECT(calc!X$7),$D51,INDIRECT(calc!X$10)),0)+IFERROR(SUMIF(INDIRECT(calc!X$8),$D51,INDIRECT(calc!X$11)),0),"")</f>
        <v>0</v>
      </c>
      <c r="Y51" s="151"/>
    </row>
    <row r="52" spans="3:25">
      <c r="C52" s="163" t="str">
        <f t="shared" ca="1" si="0"/>
        <v/>
      </c>
      <c r="D52" s="136" t="str">
        <f>LEFT(Stocks!D52,9)</f>
        <v>7432723TA</v>
      </c>
      <c r="E52" s="136" t="str">
        <f ca="1">IF(calc!F52="","",IF(OFFSET(INDIRECT(calc!F52),,-1)&lt;&gt;"",OFFSET(INDIRECT(calc!F52),,-1),IF(OFFSET(INDIRECT(calc!F52),,-2)&lt;&gt;"",OFFSET(INDIRECT(calc!F52),,-2),IF(OFFSET(INDIRECT(calc!F52),,-3)&lt;&gt;"",OFFSET(INDIRECT(calc!F52),,-3),IF(OFFSET(INDIRECT(calc!F52),,-4)&lt;&gt;"",OFFSET(INDIRECT(calc!F52),,-4),IF(OFFSET(INDIRECT(calc!F52),,-5)&lt;&gt;"",OFFSET(INDIRECT(calc!F52),,-5),IF(OFFSET(INDIRECT(calc!F52),,-6),OFFSET(INDIRECT(calc!F52),,-6))))))))</f>
        <v/>
      </c>
      <c r="F52" s="159">
        <f>Stocks!B52</f>
        <v>76</v>
      </c>
      <c r="G52" s="159">
        <f t="shared" ca="1" si="1"/>
        <v>0</v>
      </c>
      <c r="H52" s="165">
        <f t="shared" ca="1" si="2"/>
        <v>0</v>
      </c>
      <c r="I52" s="162">
        <f ca="1">IFERROR(IFERROR(SUMIF(INDIRECT(calc!J$6),$D52,INDIRECT(calc!J$9)),0)+IFERROR(SUMIF(INDIRECT(calc!J$7),$D52,INDIRECT(calc!J$10)),0)+IFERROR(SUMIF(INDIRECT(calc!J$8),$D52,INDIRECT(calc!J$11)),0),"")</f>
        <v>0</v>
      </c>
      <c r="J52" s="162">
        <f ca="1">IFERROR(IFERROR(SUMIF(INDIRECT(calc!K$6),$D52,INDIRECT(calc!K$9)),0)+IFERROR(SUMIF(INDIRECT(calc!K$7),$D52,INDIRECT(calc!K$10)),0)+IFERROR(SUMIF(INDIRECT(calc!K$8),$D52,INDIRECT(calc!K$11)),0),"")</f>
        <v>0</v>
      </c>
      <c r="K52" s="162">
        <f ca="1">IFERROR(SUMIF(INDIRECT(calc!L$6),$D52,INDIRECT(calc!L$9)),0)+IFERROR(SUMIF(INDIRECT(calc!L$7),$D52,INDIRECT(calc!L$10)),0)+IFERROR(SUMIF(INDIRECT(calc!L$8),$D52,INDIRECT(calc!L$11)),0)</f>
        <v>0</v>
      </c>
      <c r="L52" s="162">
        <f ca="1">IFERROR(IFERROR(SUMIF(INDIRECT(calc!M$6),$D52,INDIRECT(calc!M$9)),0)+IFERROR(SUMIF(INDIRECT(calc!M$7),$D52,INDIRECT(calc!M$10)),0)+IFERROR(SUMIF(INDIRECT(calc!M$8),$D52,INDIRECT(calc!M$11)),0),"")</f>
        <v>0</v>
      </c>
      <c r="M52" s="162">
        <f ca="1">IFERROR(IFERROR(SUMIF(INDIRECT(calc!N$6),$D52,INDIRECT(calc!N$9)),0)+IFERROR(SUMIF(INDIRECT(calc!N$7),$D52,INDIRECT(calc!N$10)),0)+IFERROR(SUMIF(INDIRECT(calc!N$8),$D52,INDIRECT(calc!N$11)),0),"")</f>
        <v>0</v>
      </c>
      <c r="N52" s="162">
        <f ca="1">IFERROR(IFERROR(SUMIF(INDIRECT(calc!O$6),$D52,INDIRECT(calc!O$9)),0)+IFERROR(SUMIF(INDIRECT(calc!O$7),$D52,INDIRECT(calc!O$10)),0)+IFERROR(SUMIF(INDIRECT(calc!O$8),$D52,INDIRECT(calc!O$11)),0),"")</f>
        <v>0</v>
      </c>
      <c r="O52" s="162">
        <f ca="1">IFERROR(IFERROR(SUMIF(INDIRECT(calc!P$6),$D52,INDIRECT(calc!P$9)),0)+IFERROR(SUMIF(INDIRECT(calc!P$7),$D52,INDIRECT(calc!P$10)),0)+IFERROR(SUMIF(INDIRECT(calc!P$8),$D52,INDIRECT(calc!P$11)),0),"")</f>
        <v>0</v>
      </c>
      <c r="P52" s="162">
        <f ca="1">IFERROR(IFERROR(SUMIF(INDIRECT(calc!Q$6),$D52,INDIRECT(calc!Q$9)),0)+IFERROR(SUMIF(INDIRECT(calc!Q$7),$D52,INDIRECT(calc!Q$10)),0)+IFERROR(SUMIF(INDIRECT(calc!Q$8),$D52,INDIRECT(calc!Q$11)),0),"")</f>
        <v>0</v>
      </c>
      <c r="Q52" s="162">
        <f ca="1">IFERROR(IFERROR(SUMIF(INDIRECT(calc!R$6),$D52,INDIRECT(calc!R$9)),0)+IFERROR(SUMIF(INDIRECT(calc!R$7),$D52,INDIRECT(calc!R$10)),0)+IFERROR(SUMIF(INDIRECT(calc!R$8),$D52,INDIRECT(calc!R$11)),0),"")</f>
        <v>0</v>
      </c>
      <c r="R52" s="162">
        <f ca="1">IFERROR(IFERROR(SUMIF(INDIRECT(calc!S$6),$D52,INDIRECT(calc!S$9)),0)+IFERROR(SUMIF(INDIRECT(calc!S$7),$D52,INDIRECT(calc!S$10)),0)+IFERROR(SUMIF(INDIRECT(calc!S$8),$D52,INDIRECT(calc!S$11)),0),"")</f>
        <v>0</v>
      </c>
      <c r="S52" s="162">
        <f ca="1">IFERROR(IFERROR(SUMIF(INDIRECT(calc!T$6),$D52,INDIRECT(calc!T$9)),0)+IFERROR(SUMIF(INDIRECT(calc!T$7),$D52,INDIRECT(calc!T$10)),0)+IFERROR(SUMIF(INDIRECT(calc!T$8),$D52,INDIRECT(calc!T$11)),0),"")</f>
        <v>0</v>
      </c>
      <c r="T52" s="162">
        <f ca="1">IFERROR(IFERROR(SUMIF(INDIRECT(calc!U$6),$D52,INDIRECT(calc!U$9)),0)+IFERROR(SUMIF(INDIRECT(calc!U$7),$D52,INDIRECT(calc!U$10)),0)+IFERROR(SUMIF(INDIRECT(calc!U$8),$D52,INDIRECT(calc!U$11)),0),"")</f>
        <v>0</v>
      </c>
      <c r="U52" s="162">
        <f ca="1">IFERROR(IFERROR(SUMIF(INDIRECT(calc!V$6),$D52,INDIRECT(calc!V$9)),0)+IFERROR(SUMIF(INDIRECT(calc!V$7),$D52,INDIRECT(calc!V$10)),0)+IFERROR(SUMIF(INDIRECT(calc!V$8),$D52,INDIRECT(calc!V$11)),0),"")</f>
        <v>0</v>
      </c>
      <c r="V52" s="162">
        <f ca="1">IFERROR(IFERROR(SUMIF(INDIRECT(calc!W$6),$D52,INDIRECT(calc!W$9)),0)+IFERROR(SUMIF(INDIRECT(calc!W$7),$D52,INDIRECT(calc!W$10)),0)+IFERROR(SUMIF(INDIRECT(calc!W$8),$D52,INDIRECT(calc!W$11)),0),"")</f>
        <v>0</v>
      </c>
      <c r="W52" s="162">
        <f ca="1">IFERROR(IFERROR(SUMIF(INDIRECT(calc!X$6),$D52,INDIRECT(calc!X$9)),0)+IFERROR(SUMIF(INDIRECT(calc!X$7),$D52,INDIRECT(calc!X$10)),0)+IFERROR(SUMIF(INDIRECT(calc!X$8),$D52,INDIRECT(calc!X$11)),0),"")</f>
        <v>0</v>
      </c>
      <c r="Y52" s="151"/>
    </row>
    <row r="53" spans="3:25">
      <c r="C53" s="163" t="str">
        <f t="shared" ca="1" si="0"/>
        <v/>
      </c>
      <c r="D53" s="136" t="str">
        <f>LEFT(Stocks!D53,9)</f>
        <v>7640211TA</v>
      </c>
      <c r="E53" s="136" t="str">
        <f ca="1">IF(calc!F53="","",IF(OFFSET(INDIRECT(calc!F53),,-1)&lt;&gt;"",OFFSET(INDIRECT(calc!F53),,-1),IF(OFFSET(INDIRECT(calc!F53),,-2)&lt;&gt;"",OFFSET(INDIRECT(calc!F53),,-2),IF(OFFSET(INDIRECT(calc!F53),,-3)&lt;&gt;"",OFFSET(INDIRECT(calc!F53),,-3),IF(OFFSET(INDIRECT(calc!F53),,-4)&lt;&gt;"",OFFSET(INDIRECT(calc!F53),,-4),IF(OFFSET(INDIRECT(calc!F53),,-5)&lt;&gt;"",OFFSET(INDIRECT(calc!F53),,-5),IF(OFFSET(INDIRECT(calc!F53),,-6),OFFSET(INDIRECT(calc!F53),,-6))))))))</f>
        <v/>
      </c>
      <c r="F53" s="159">
        <f>Stocks!B53</f>
        <v>18</v>
      </c>
      <c r="G53" s="159">
        <f t="shared" ca="1" si="1"/>
        <v>0</v>
      </c>
      <c r="H53" s="165">
        <f t="shared" ca="1" si="2"/>
        <v>0</v>
      </c>
      <c r="I53" s="162">
        <f ca="1">IFERROR(IFERROR(SUMIF(INDIRECT(calc!J$6),$D53,INDIRECT(calc!J$9)),0)+IFERROR(SUMIF(INDIRECT(calc!J$7),$D53,INDIRECT(calc!J$10)),0)+IFERROR(SUMIF(INDIRECT(calc!J$8),$D53,INDIRECT(calc!J$11)),0),"")</f>
        <v>0</v>
      </c>
      <c r="J53" s="162">
        <f ca="1">IFERROR(IFERROR(SUMIF(INDIRECT(calc!K$6),$D53,INDIRECT(calc!K$9)),0)+IFERROR(SUMIF(INDIRECT(calc!K$7),$D53,INDIRECT(calc!K$10)),0)+IFERROR(SUMIF(INDIRECT(calc!K$8),$D53,INDIRECT(calc!K$11)),0),"")</f>
        <v>0</v>
      </c>
      <c r="K53" s="162">
        <f ca="1">IFERROR(SUMIF(INDIRECT(calc!L$6),$D53,INDIRECT(calc!L$9)),0)+IFERROR(SUMIF(INDIRECT(calc!L$7),$D53,INDIRECT(calc!L$10)),0)+IFERROR(SUMIF(INDIRECT(calc!L$8),$D53,INDIRECT(calc!L$11)),0)</f>
        <v>0</v>
      </c>
      <c r="L53" s="162">
        <f ca="1">IFERROR(IFERROR(SUMIF(INDIRECT(calc!M$6),$D53,INDIRECT(calc!M$9)),0)+IFERROR(SUMIF(INDIRECT(calc!M$7),$D53,INDIRECT(calc!M$10)),0)+IFERROR(SUMIF(INDIRECT(calc!M$8),$D53,INDIRECT(calc!M$11)),0),"")</f>
        <v>0</v>
      </c>
      <c r="M53" s="162">
        <f ca="1">IFERROR(IFERROR(SUMIF(INDIRECT(calc!N$6),$D53,INDIRECT(calc!N$9)),0)+IFERROR(SUMIF(INDIRECT(calc!N$7),$D53,INDIRECT(calc!N$10)),0)+IFERROR(SUMIF(INDIRECT(calc!N$8),$D53,INDIRECT(calc!N$11)),0),"")</f>
        <v>0</v>
      </c>
      <c r="N53" s="162">
        <f ca="1">IFERROR(IFERROR(SUMIF(INDIRECT(calc!O$6),$D53,INDIRECT(calc!O$9)),0)+IFERROR(SUMIF(INDIRECT(calc!O$7),$D53,INDIRECT(calc!O$10)),0)+IFERROR(SUMIF(INDIRECT(calc!O$8),$D53,INDIRECT(calc!O$11)),0),"")</f>
        <v>0</v>
      </c>
      <c r="O53" s="162">
        <f ca="1">IFERROR(IFERROR(SUMIF(INDIRECT(calc!P$6),$D53,INDIRECT(calc!P$9)),0)+IFERROR(SUMIF(INDIRECT(calc!P$7),$D53,INDIRECT(calc!P$10)),0)+IFERROR(SUMIF(INDIRECT(calc!P$8),$D53,INDIRECT(calc!P$11)),0),"")</f>
        <v>0</v>
      </c>
      <c r="P53" s="162">
        <f ca="1">IFERROR(IFERROR(SUMIF(INDIRECT(calc!Q$6),$D53,INDIRECT(calc!Q$9)),0)+IFERROR(SUMIF(INDIRECT(calc!Q$7),$D53,INDIRECT(calc!Q$10)),0)+IFERROR(SUMIF(INDIRECT(calc!Q$8),$D53,INDIRECT(calc!Q$11)),0),"")</f>
        <v>0</v>
      </c>
      <c r="Q53" s="162">
        <f ca="1">IFERROR(IFERROR(SUMIF(INDIRECT(calc!R$6),$D53,INDIRECT(calc!R$9)),0)+IFERROR(SUMIF(INDIRECT(calc!R$7),$D53,INDIRECT(calc!R$10)),0)+IFERROR(SUMIF(INDIRECT(calc!R$8),$D53,INDIRECT(calc!R$11)),0),"")</f>
        <v>0</v>
      </c>
      <c r="R53" s="162">
        <f ca="1">IFERROR(IFERROR(SUMIF(INDIRECT(calc!S$6),$D53,INDIRECT(calc!S$9)),0)+IFERROR(SUMIF(INDIRECT(calc!S$7),$D53,INDIRECT(calc!S$10)),0)+IFERROR(SUMIF(INDIRECT(calc!S$8),$D53,INDIRECT(calc!S$11)),0),"")</f>
        <v>0</v>
      </c>
      <c r="S53" s="162">
        <f ca="1">IFERROR(IFERROR(SUMIF(INDIRECT(calc!T$6),$D53,INDIRECT(calc!T$9)),0)+IFERROR(SUMIF(INDIRECT(calc!T$7),$D53,INDIRECT(calc!T$10)),0)+IFERROR(SUMIF(INDIRECT(calc!T$8),$D53,INDIRECT(calc!T$11)),0),"")</f>
        <v>0</v>
      </c>
      <c r="T53" s="162">
        <f ca="1">IFERROR(IFERROR(SUMIF(INDIRECT(calc!U$6),$D53,INDIRECT(calc!U$9)),0)+IFERROR(SUMIF(INDIRECT(calc!U$7),$D53,INDIRECT(calc!U$10)),0)+IFERROR(SUMIF(INDIRECT(calc!U$8),$D53,INDIRECT(calc!U$11)),0),"")</f>
        <v>0</v>
      </c>
      <c r="U53" s="162">
        <f ca="1">IFERROR(IFERROR(SUMIF(INDIRECT(calc!V$6),$D53,INDIRECT(calc!V$9)),0)+IFERROR(SUMIF(INDIRECT(calc!V$7),$D53,INDIRECT(calc!V$10)),0)+IFERROR(SUMIF(INDIRECT(calc!V$8),$D53,INDIRECT(calc!V$11)),0),"")</f>
        <v>0</v>
      </c>
      <c r="V53" s="162">
        <f ca="1">IFERROR(IFERROR(SUMIF(INDIRECT(calc!W$6),$D53,INDIRECT(calc!W$9)),0)+IFERROR(SUMIF(INDIRECT(calc!W$7),$D53,INDIRECT(calc!W$10)),0)+IFERROR(SUMIF(INDIRECT(calc!W$8),$D53,INDIRECT(calc!W$11)),0),"")</f>
        <v>0</v>
      </c>
      <c r="W53" s="162">
        <f ca="1">IFERROR(IFERROR(SUMIF(INDIRECT(calc!X$6),$D53,INDIRECT(calc!X$9)),0)+IFERROR(SUMIF(INDIRECT(calc!X$7),$D53,INDIRECT(calc!X$10)),0)+IFERROR(SUMIF(INDIRECT(calc!X$8),$D53,INDIRECT(calc!X$11)),0),"")</f>
        <v>0</v>
      </c>
      <c r="Y53" s="151"/>
    </row>
    <row r="54" spans="3:25">
      <c r="C54" s="163" t="str">
        <f t="shared" ca="1" si="0"/>
        <v/>
      </c>
      <c r="D54" s="136" t="str">
        <f>LEFT(Stocks!D54,9)</f>
        <v>7640213TA</v>
      </c>
      <c r="E54" s="136" t="str">
        <f ca="1">IF(calc!F54="","",IF(OFFSET(INDIRECT(calc!F54),,-1)&lt;&gt;"",OFFSET(INDIRECT(calc!F54),,-1),IF(OFFSET(INDIRECT(calc!F54),,-2)&lt;&gt;"",OFFSET(INDIRECT(calc!F54),,-2),IF(OFFSET(INDIRECT(calc!F54),,-3)&lt;&gt;"",OFFSET(INDIRECT(calc!F54),,-3),IF(OFFSET(INDIRECT(calc!F54),,-4)&lt;&gt;"",OFFSET(INDIRECT(calc!F54),,-4),IF(OFFSET(INDIRECT(calc!F54),,-5)&lt;&gt;"",OFFSET(INDIRECT(calc!F54),,-5),IF(OFFSET(INDIRECT(calc!F54),,-6),OFFSET(INDIRECT(calc!F54),,-6))))))))</f>
        <v/>
      </c>
      <c r="F54" s="159">
        <f>Stocks!B54</f>
        <v>13</v>
      </c>
      <c r="G54" s="159">
        <f t="shared" ca="1" si="1"/>
        <v>0</v>
      </c>
      <c r="H54" s="165">
        <f t="shared" ca="1" si="2"/>
        <v>0</v>
      </c>
      <c r="I54" s="162">
        <f ca="1">IFERROR(IFERROR(SUMIF(INDIRECT(calc!J$6),$D54,INDIRECT(calc!J$9)),0)+IFERROR(SUMIF(INDIRECT(calc!J$7),$D54,INDIRECT(calc!J$10)),0)+IFERROR(SUMIF(INDIRECT(calc!J$8),$D54,INDIRECT(calc!J$11)),0),"")</f>
        <v>0</v>
      </c>
      <c r="J54" s="162">
        <f ca="1">IFERROR(IFERROR(SUMIF(INDIRECT(calc!K$6),$D54,INDIRECT(calc!K$9)),0)+IFERROR(SUMIF(INDIRECT(calc!K$7),$D54,INDIRECT(calc!K$10)),0)+IFERROR(SUMIF(INDIRECT(calc!K$8),$D54,INDIRECT(calc!K$11)),0),"")</f>
        <v>0</v>
      </c>
      <c r="K54" s="162">
        <f ca="1">IFERROR(SUMIF(INDIRECT(calc!L$6),$D54,INDIRECT(calc!L$9)),0)+IFERROR(SUMIF(INDIRECT(calc!L$7),$D54,INDIRECT(calc!L$10)),0)+IFERROR(SUMIF(INDIRECT(calc!L$8),$D54,INDIRECT(calc!L$11)),0)</f>
        <v>0</v>
      </c>
      <c r="L54" s="162">
        <f ca="1">IFERROR(IFERROR(SUMIF(INDIRECT(calc!M$6),$D54,INDIRECT(calc!M$9)),0)+IFERROR(SUMIF(INDIRECT(calc!M$7),$D54,INDIRECT(calc!M$10)),0)+IFERROR(SUMIF(INDIRECT(calc!M$8),$D54,INDIRECT(calc!M$11)),0),"")</f>
        <v>0</v>
      </c>
      <c r="M54" s="162">
        <f ca="1">IFERROR(IFERROR(SUMIF(INDIRECT(calc!N$6),$D54,INDIRECT(calc!N$9)),0)+IFERROR(SUMIF(INDIRECT(calc!N$7),$D54,INDIRECT(calc!N$10)),0)+IFERROR(SUMIF(INDIRECT(calc!N$8),$D54,INDIRECT(calc!N$11)),0),"")</f>
        <v>0</v>
      </c>
      <c r="N54" s="162">
        <f ca="1">IFERROR(IFERROR(SUMIF(INDIRECT(calc!O$6),$D54,INDIRECT(calc!O$9)),0)+IFERROR(SUMIF(INDIRECT(calc!O$7),$D54,INDIRECT(calc!O$10)),0)+IFERROR(SUMIF(INDIRECT(calc!O$8),$D54,INDIRECT(calc!O$11)),0),"")</f>
        <v>0</v>
      </c>
      <c r="O54" s="162">
        <f ca="1">IFERROR(IFERROR(SUMIF(INDIRECT(calc!P$6),$D54,INDIRECT(calc!P$9)),0)+IFERROR(SUMIF(INDIRECT(calc!P$7),$D54,INDIRECT(calc!P$10)),0)+IFERROR(SUMIF(INDIRECT(calc!P$8),$D54,INDIRECT(calc!P$11)),0),"")</f>
        <v>0</v>
      </c>
      <c r="P54" s="162">
        <f ca="1">IFERROR(IFERROR(SUMIF(INDIRECT(calc!Q$6),$D54,INDIRECT(calc!Q$9)),0)+IFERROR(SUMIF(INDIRECT(calc!Q$7),$D54,INDIRECT(calc!Q$10)),0)+IFERROR(SUMIF(INDIRECT(calc!Q$8),$D54,INDIRECT(calc!Q$11)),0),"")</f>
        <v>0</v>
      </c>
      <c r="Q54" s="162">
        <f ca="1">IFERROR(IFERROR(SUMIF(INDIRECT(calc!R$6),$D54,INDIRECT(calc!R$9)),0)+IFERROR(SUMIF(INDIRECT(calc!R$7),$D54,INDIRECT(calc!R$10)),0)+IFERROR(SUMIF(INDIRECT(calc!R$8),$D54,INDIRECT(calc!R$11)),0),"")</f>
        <v>0</v>
      </c>
      <c r="R54" s="162">
        <f ca="1">IFERROR(IFERROR(SUMIF(INDIRECT(calc!S$6),$D54,INDIRECT(calc!S$9)),0)+IFERROR(SUMIF(INDIRECT(calc!S$7),$D54,INDIRECT(calc!S$10)),0)+IFERROR(SUMIF(INDIRECT(calc!S$8),$D54,INDIRECT(calc!S$11)),0),"")</f>
        <v>0</v>
      </c>
      <c r="S54" s="162">
        <f ca="1">IFERROR(IFERROR(SUMIF(INDIRECT(calc!T$6),$D54,INDIRECT(calc!T$9)),0)+IFERROR(SUMIF(INDIRECT(calc!T$7),$D54,INDIRECT(calc!T$10)),0)+IFERROR(SUMIF(INDIRECT(calc!T$8),$D54,INDIRECT(calc!T$11)),0),"")</f>
        <v>0</v>
      </c>
      <c r="T54" s="162">
        <f ca="1">IFERROR(IFERROR(SUMIF(INDIRECT(calc!U$6),$D54,INDIRECT(calc!U$9)),0)+IFERROR(SUMIF(INDIRECT(calc!U$7),$D54,INDIRECT(calc!U$10)),0)+IFERROR(SUMIF(INDIRECT(calc!U$8),$D54,INDIRECT(calc!U$11)),0),"")</f>
        <v>0</v>
      </c>
      <c r="U54" s="162">
        <f ca="1">IFERROR(IFERROR(SUMIF(INDIRECT(calc!V$6),$D54,INDIRECT(calc!V$9)),0)+IFERROR(SUMIF(INDIRECT(calc!V$7),$D54,INDIRECT(calc!V$10)),0)+IFERROR(SUMIF(INDIRECT(calc!V$8),$D54,INDIRECT(calc!V$11)),0),"")</f>
        <v>0</v>
      </c>
      <c r="V54" s="162">
        <f ca="1">IFERROR(IFERROR(SUMIF(INDIRECT(calc!W$6),$D54,INDIRECT(calc!W$9)),0)+IFERROR(SUMIF(INDIRECT(calc!W$7),$D54,INDIRECT(calc!W$10)),0)+IFERROR(SUMIF(INDIRECT(calc!W$8),$D54,INDIRECT(calc!W$11)),0),"")</f>
        <v>0</v>
      </c>
      <c r="W54" s="162">
        <f ca="1">IFERROR(IFERROR(SUMIF(INDIRECT(calc!X$6),$D54,INDIRECT(calc!X$9)),0)+IFERROR(SUMIF(INDIRECT(calc!X$7),$D54,INDIRECT(calc!X$10)),0)+IFERROR(SUMIF(INDIRECT(calc!X$8),$D54,INDIRECT(calc!X$11)),0),"")</f>
        <v>0</v>
      </c>
      <c r="Y54" s="151"/>
    </row>
    <row r="55" spans="3:25">
      <c r="C55" s="163" t="str">
        <f t="shared" ca="1" si="0"/>
        <v/>
      </c>
      <c r="D55" s="136" t="str">
        <f>LEFT(Stocks!D55,9)</f>
        <v>7710077AA</v>
      </c>
      <c r="E55" s="136" t="str">
        <f ca="1">IF(calc!F55="","",IF(OFFSET(INDIRECT(calc!F55),,-1)&lt;&gt;"",OFFSET(INDIRECT(calc!F55),,-1),IF(OFFSET(INDIRECT(calc!F55),,-2)&lt;&gt;"",OFFSET(INDIRECT(calc!F55),,-2),IF(OFFSET(INDIRECT(calc!F55),,-3)&lt;&gt;"",OFFSET(INDIRECT(calc!F55),,-3),IF(OFFSET(INDIRECT(calc!F55),,-4)&lt;&gt;"",OFFSET(INDIRECT(calc!F55),,-4),IF(OFFSET(INDIRECT(calc!F55),,-5)&lt;&gt;"",OFFSET(INDIRECT(calc!F55),,-5),IF(OFFSET(INDIRECT(calc!F55),,-6),OFFSET(INDIRECT(calc!F55),,-6))))))))</f>
        <v/>
      </c>
      <c r="F55" s="159">
        <f>Stocks!B55</f>
        <v>710</v>
      </c>
      <c r="G55" s="159">
        <f t="shared" ca="1" si="1"/>
        <v>0</v>
      </c>
      <c r="H55" s="165">
        <f t="shared" ca="1" si="2"/>
        <v>0</v>
      </c>
      <c r="I55" s="162">
        <f ca="1">IFERROR(IFERROR(SUMIF(INDIRECT(calc!J$6),$D55,INDIRECT(calc!J$9)),0)+IFERROR(SUMIF(INDIRECT(calc!J$7),$D55,INDIRECT(calc!J$10)),0)+IFERROR(SUMIF(INDIRECT(calc!J$8),$D55,INDIRECT(calc!J$11)),0),"")</f>
        <v>0</v>
      </c>
      <c r="J55" s="162">
        <f ca="1">IFERROR(IFERROR(SUMIF(INDIRECT(calc!K$6),$D55,INDIRECT(calc!K$9)),0)+IFERROR(SUMIF(INDIRECT(calc!K$7),$D55,INDIRECT(calc!K$10)),0)+IFERROR(SUMIF(INDIRECT(calc!K$8),$D55,INDIRECT(calc!K$11)),0),"")</f>
        <v>0</v>
      </c>
      <c r="K55" s="162">
        <f ca="1">IFERROR(SUMIF(INDIRECT(calc!L$6),$D55,INDIRECT(calc!L$9)),0)+IFERROR(SUMIF(INDIRECT(calc!L$7),$D55,INDIRECT(calc!L$10)),0)+IFERROR(SUMIF(INDIRECT(calc!L$8),$D55,INDIRECT(calc!L$11)),0)</f>
        <v>0</v>
      </c>
      <c r="L55" s="162">
        <f ca="1">IFERROR(IFERROR(SUMIF(INDIRECT(calc!M$6),$D55,INDIRECT(calc!M$9)),0)+IFERROR(SUMIF(INDIRECT(calc!M$7),$D55,INDIRECT(calc!M$10)),0)+IFERROR(SUMIF(INDIRECT(calc!M$8),$D55,INDIRECT(calc!M$11)),0),"")</f>
        <v>0</v>
      </c>
      <c r="M55" s="162">
        <f ca="1">IFERROR(IFERROR(SUMIF(INDIRECT(calc!N$6),$D55,INDIRECT(calc!N$9)),0)+IFERROR(SUMIF(INDIRECT(calc!N$7),$D55,INDIRECT(calc!N$10)),0)+IFERROR(SUMIF(INDIRECT(calc!N$8),$D55,INDIRECT(calc!N$11)),0),"")</f>
        <v>0</v>
      </c>
      <c r="N55" s="162">
        <f ca="1">IFERROR(IFERROR(SUMIF(INDIRECT(calc!O$6),$D55,INDIRECT(calc!O$9)),0)+IFERROR(SUMIF(INDIRECT(calc!O$7),$D55,INDIRECT(calc!O$10)),0)+IFERROR(SUMIF(INDIRECT(calc!O$8),$D55,INDIRECT(calc!O$11)),0),"")</f>
        <v>0</v>
      </c>
      <c r="O55" s="162">
        <f ca="1">IFERROR(IFERROR(SUMIF(INDIRECT(calc!P$6),$D55,INDIRECT(calc!P$9)),0)+IFERROR(SUMIF(INDIRECT(calc!P$7),$D55,INDIRECT(calc!P$10)),0)+IFERROR(SUMIF(INDIRECT(calc!P$8),$D55,INDIRECT(calc!P$11)),0),"")</f>
        <v>0</v>
      </c>
      <c r="P55" s="162">
        <f ca="1">IFERROR(IFERROR(SUMIF(INDIRECT(calc!Q$6),$D55,INDIRECT(calc!Q$9)),0)+IFERROR(SUMIF(INDIRECT(calc!Q$7),$D55,INDIRECT(calc!Q$10)),0)+IFERROR(SUMIF(INDIRECT(calc!Q$8),$D55,INDIRECT(calc!Q$11)),0),"")</f>
        <v>0</v>
      </c>
      <c r="Q55" s="162">
        <f ca="1">IFERROR(IFERROR(SUMIF(INDIRECT(calc!R$6),$D55,INDIRECT(calc!R$9)),0)+IFERROR(SUMIF(INDIRECT(calc!R$7),$D55,INDIRECT(calc!R$10)),0)+IFERROR(SUMIF(INDIRECT(calc!R$8),$D55,INDIRECT(calc!R$11)),0),"")</f>
        <v>0</v>
      </c>
      <c r="R55" s="162">
        <f ca="1">IFERROR(IFERROR(SUMIF(INDIRECT(calc!S$6),$D55,INDIRECT(calc!S$9)),0)+IFERROR(SUMIF(INDIRECT(calc!S$7),$D55,INDIRECT(calc!S$10)),0)+IFERROR(SUMIF(INDIRECT(calc!S$8),$D55,INDIRECT(calc!S$11)),0),"")</f>
        <v>0</v>
      </c>
      <c r="S55" s="162">
        <f ca="1">IFERROR(IFERROR(SUMIF(INDIRECT(calc!T$6),$D55,INDIRECT(calc!T$9)),0)+IFERROR(SUMIF(INDIRECT(calc!T$7),$D55,INDIRECT(calc!T$10)),0)+IFERROR(SUMIF(INDIRECT(calc!T$8),$D55,INDIRECT(calc!T$11)),0),"")</f>
        <v>0</v>
      </c>
      <c r="T55" s="162">
        <f ca="1">IFERROR(IFERROR(SUMIF(INDIRECT(calc!U$6),$D55,INDIRECT(calc!U$9)),0)+IFERROR(SUMIF(INDIRECT(calc!U$7),$D55,INDIRECT(calc!U$10)),0)+IFERROR(SUMIF(INDIRECT(calc!U$8),$D55,INDIRECT(calc!U$11)),0),"")</f>
        <v>0</v>
      </c>
      <c r="U55" s="162">
        <f ca="1">IFERROR(IFERROR(SUMIF(INDIRECT(calc!V$6),$D55,INDIRECT(calc!V$9)),0)+IFERROR(SUMIF(INDIRECT(calc!V$7),$D55,INDIRECT(calc!V$10)),0)+IFERROR(SUMIF(INDIRECT(calc!V$8),$D55,INDIRECT(calc!V$11)),0),"")</f>
        <v>0</v>
      </c>
      <c r="V55" s="162">
        <f ca="1">IFERROR(IFERROR(SUMIF(INDIRECT(calc!W$6),$D55,INDIRECT(calc!W$9)),0)+IFERROR(SUMIF(INDIRECT(calc!W$7),$D55,INDIRECT(calc!W$10)),0)+IFERROR(SUMIF(INDIRECT(calc!W$8),$D55,INDIRECT(calc!W$11)),0),"")</f>
        <v>0</v>
      </c>
      <c r="W55" s="162">
        <f ca="1">IFERROR(IFERROR(SUMIF(INDIRECT(calc!X$6),$D55,INDIRECT(calc!X$9)),0)+IFERROR(SUMIF(INDIRECT(calc!X$7),$D55,INDIRECT(calc!X$10)),0)+IFERROR(SUMIF(INDIRECT(calc!X$8),$D55,INDIRECT(calc!X$11)),0),"")</f>
        <v>0</v>
      </c>
      <c r="Y55" s="151"/>
    </row>
    <row r="56" spans="3:25">
      <c r="C56" s="163" t="str">
        <f t="shared" ca="1" si="0"/>
        <v>besoin</v>
      </c>
      <c r="D56" s="136" t="str">
        <f>LEFT(Stocks!D56,9)</f>
        <v>4053216TA</v>
      </c>
      <c r="E56" s="136" t="str">
        <f ca="1">IF(calc!F56="","",IF(OFFSET(INDIRECT(calc!F56),,-1)&lt;&gt;"",OFFSET(INDIRECT(calc!F56),,-1),IF(OFFSET(INDIRECT(calc!F56),,-2)&lt;&gt;"",OFFSET(INDIRECT(calc!F56),,-2),IF(OFFSET(INDIRECT(calc!F56),,-3)&lt;&gt;"",OFFSET(INDIRECT(calc!F56),,-3),IF(OFFSET(INDIRECT(calc!F56),,-4)&lt;&gt;"",OFFSET(INDIRECT(calc!F56),,-4),IF(OFFSET(INDIRECT(calc!F56),,-5)&lt;&gt;"",OFFSET(INDIRECT(calc!F56),,-5),IF(OFFSET(INDIRECT(calc!F56),,-6),OFFSET(INDIRECT(calc!F56),,-6))))))))</f>
        <v>STRAP SUB ASSY FWD LHS VIM MFA2</v>
      </c>
      <c r="F56" s="159">
        <f>Stocks!B56</f>
        <v>1</v>
      </c>
      <c r="G56" s="159">
        <f t="shared" ca="1" si="1"/>
        <v>19</v>
      </c>
      <c r="H56" s="165">
        <f t="shared" ca="1" si="2"/>
        <v>18</v>
      </c>
      <c r="I56" s="162">
        <f ca="1">IFERROR(IFERROR(SUMIF(INDIRECT(calc!J$6),$D56,INDIRECT(calc!J$9)),0)+IFERROR(SUMIF(INDIRECT(calc!J$7),$D56,INDIRECT(calc!J$10)),0)+IFERROR(SUMIF(INDIRECT(calc!J$8),$D56,INDIRECT(calc!J$11)),0),"")</f>
        <v>0</v>
      </c>
      <c r="J56" s="162">
        <f ca="1">IFERROR(IFERROR(SUMIF(INDIRECT(calc!K$6),$D56,INDIRECT(calc!K$9)),0)+IFERROR(SUMIF(INDIRECT(calc!K$7),$D56,INDIRECT(calc!K$10)),0)+IFERROR(SUMIF(INDIRECT(calc!K$8),$D56,INDIRECT(calc!K$11)),0),"")</f>
        <v>19</v>
      </c>
      <c r="K56" s="162">
        <f ca="1">IFERROR(SUMIF(INDIRECT(calc!L$6),$D56,INDIRECT(calc!L$9)),0)+IFERROR(SUMIF(INDIRECT(calc!L$7),$D56,INDIRECT(calc!L$10)),0)+IFERROR(SUMIF(INDIRECT(calc!L$8),$D56,INDIRECT(calc!L$11)),0)</f>
        <v>0</v>
      </c>
      <c r="L56" s="162">
        <f ca="1">IFERROR(IFERROR(SUMIF(INDIRECT(calc!M$6),$D56,INDIRECT(calc!M$9)),0)+IFERROR(SUMIF(INDIRECT(calc!M$7),$D56,INDIRECT(calc!M$10)),0)+IFERROR(SUMIF(INDIRECT(calc!M$8),$D56,INDIRECT(calc!M$11)),0),"")</f>
        <v>0</v>
      </c>
      <c r="M56" s="162">
        <f ca="1">IFERROR(IFERROR(SUMIF(INDIRECT(calc!N$6),$D56,INDIRECT(calc!N$9)),0)+IFERROR(SUMIF(INDIRECT(calc!N$7),$D56,INDIRECT(calc!N$10)),0)+IFERROR(SUMIF(INDIRECT(calc!N$8),$D56,INDIRECT(calc!N$11)),0),"")</f>
        <v>0</v>
      </c>
      <c r="N56" s="162">
        <f ca="1">IFERROR(IFERROR(SUMIF(INDIRECT(calc!O$6),$D56,INDIRECT(calc!O$9)),0)+IFERROR(SUMIF(INDIRECT(calc!O$7),$D56,INDIRECT(calc!O$10)),0)+IFERROR(SUMIF(INDIRECT(calc!O$8),$D56,INDIRECT(calc!O$11)),0),"")</f>
        <v>0</v>
      </c>
      <c r="O56" s="162">
        <f ca="1">IFERROR(IFERROR(SUMIF(INDIRECT(calc!P$6),$D56,INDIRECT(calc!P$9)),0)+IFERROR(SUMIF(INDIRECT(calc!P$7),$D56,INDIRECT(calc!P$10)),0)+IFERROR(SUMIF(INDIRECT(calc!P$8),$D56,INDIRECT(calc!P$11)),0),"")</f>
        <v>0</v>
      </c>
      <c r="P56" s="162">
        <f ca="1">IFERROR(IFERROR(SUMIF(INDIRECT(calc!Q$6),$D56,INDIRECT(calc!Q$9)),0)+IFERROR(SUMIF(INDIRECT(calc!Q$7),$D56,INDIRECT(calc!Q$10)),0)+IFERROR(SUMIF(INDIRECT(calc!Q$8),$D56,INDIRECT(calc!Q$11)),0),"")</f>
        <v>0</v>
      </c>
      <c r="Q56" s="162">
        <f ca="1">IFERROR(IFERROR(SUMIF(INDIRECT(calc!R$6),$D56,INDIRECT(calc!R$9)),0)+IFERROR(SUMIF(INDIRECT(calc!R$7),$D56,INDIRECT(calc!R$10)),0)+IFERROR(SUMIF(INDIRECT(calc!R$8),$D56,INDIRECT(calc!R$11)),0),"")</f>
        <v>0</v>
      </c>
      <c r="R56" s="162">
        <f ca="1">IFERROR(IFERROR(SUMIF(INDIRECT(calc!S$6),$D56,INDIRECT(calc!S$9)),0)+IFERROR(SUMIF(INDIRECT(calc!S$7),$D56,INDIRECT(calc!S$10)),0)+IFERROR(SUMIF(INDIRECT(calc!S$8),$D56,INDIRECT(calc!S$11)),0),"")</f>
        <v>0</v>
      </c>
      <c r="S56" s="162">
        <f ca="1">IFERROR(IFERROR(SUMIF(INDIRECT(calc!T$6),$D56,INDIRECT(calc!T$9)),0)+IFERROR(SUMIF(INDIRECT(calc!T$7),$D56,INDIRECT(calc!T$10)),0)+IFERROR(SUMIF(INDIRECT(calc!T$8),$D56,INDIRECT(calc!T$11)),0),"")</f>
        <v>0</v>
      </c>
      <c r="T56" s="162">
        <f ca="1">IFERROR(IFERROR(SUMIF(INDIRECT(calc!U$6),$D56,INDIRECT(calc!U$9)),0)+IFERROR(SUMIF(INDIRECT(calc!U$7),$D56,INDIRECT(calc!U$10)),0)+IFERROR(SUMIF(INDIRECT(calc!U$8),$D56,INDIRECT(calc!U$11)),0),"")</f>
        <v>0</v>
      </c>
      <c r="U56" s="162">
        <f ca="1">IFERROR(IFERROR(SUMIF(INDIRECT(calc!V$6),$D56,INDIRECT(calc!V$9)),0)+IFERROR(SUMIF(INDIRECT(calc!V$7),$D56,INDIRECT(calc!V$10)),0)+IFERROR(SUMIF(INDIRECT(calc!V$8),$D56,INDIRECT(calc!V$11)),0),"")</f>
        <v>0</v>
      </c>
      <c r="V56" s="162">
        <f ca="1">IFERROR(IFERROR(SUMIF(INDIRECT(calc!W$6),$D56,INDIRECT(calc!W$9)),0)+IFERROR(SUMIF(INDIRECT(calc!W$7),$D56,INDIRECT(calc!W$10)),0)+IFERROR(SUMIF(INDIRECT(calc!W$8),$D56,INDIRECT(calc!W$11)),0),"")</f>
        <v>0</v>
      </c>
      <c r="W56" s="162">
        <f ca="1">IFERROR(IFERROR(SUMIF(INDIRECT(calc!X$6),$D56,INDIRECT(calc!X$9)),0)+IFERROR(SUMIF(INDIRECT(calc!X$7),$D56,INDIRECT(calc!X$10)),0)+IFERROR(SUMIF(INDIRECT(calc!X$8),$D56,INDIRECT(calc!X$11)),0),"")</f>
        <v>0</v>
      </c>
      <c r="Y56" s="151"/>
    </row>
    <row r="57" spans="3:25">
      <c r="C57" s="163" t="str">
        <f t="shared" ca="1" si="0"/>
        <v>besoin</v>
      </c>
      <c r="D57" s="136" t="str">
        <f>LEFT(Stocks!D57,9)</f>
        <v>4053217TA</v>
      </c>
      <c r="E57" s="136" t="str">
        <f ca="1">IF(calc!F57="","",IF(OFFSET(INDIRECT(calc!F57),,-1)&lt;&gt;"",OFFSET(INDIRECT(calc!F57),,-1),IF(OFFSET(INDIRECT(calc!F57),,-2)&lt;&gt;"",OFFSET(INDIRECT(calc!F57),,-2),IF(OFFSET(INDIRECT(calc!F57),,-3)&lt;&gt;"",OFFSET(INDIRECT(calc!F57),,-3),IF(OFFSET(INDIRECT(calc!F57),,-4)&lt;&gt;"",OFFSET(INDIRECT(calc!F57),,-4),IF(OFFSET(INDIRECT(calc!F57),,-5)&lt;&gt;"",OFFSET(INDIRECT(calc!F57),,-5),IF(OFFSET(INDIRECT(calc!F57),,-6),OFFSET(INDIRECT(calc!F57),,-6))))))))</f>
        <v>STRAP SUB ASSY FWD RHS VIM MFA2</v>
      </c>
      <c r="F57" s="159">
        <f>Stocks!B57</f>
        <v>0</v>
      </c>
      <c r="G57" s="159">
        <f t="shared" ca="1" si="1"/>
        <v>19</v>
      </c>
      <c r="H57" s="165">
        <f t="shared" ca="1" si="2"/>
        <v>19</v>
      </c>
      <c r="I57" s="162">
        <f ca="1">IFERROR(IFERROR(SUMIF(INDIRECT(calc!J$6),$D57,INDIRECT(calc!J$9)),0)+IFERROR(SUMIF(INDIRECT(calc!J$7),$D57,INDIRECT(calc!J$10)),0)+IFERROR(SUMIF(INDIRECT(calc!J$8),$D57,INDIRECT(calc!J$11)),0),"")</f>
        <v>0</v>
      </c>
      <c r="J57" s="162">
        <f ca="1">IFERROR(IFERROR(SUMIF(INDIRECT(calc!K$6),$D57,INDIRECT(calc!K$9)),0)+IFERROR(SUMIF(INDIRECT(calc!K$7),$D57,INDIRECT(calc!K$10)),0)+IFERROR(SUMIF(INDIRECT(calc!K$8),$D57,INDIRECT(calc!K$11)),0),"")</f>
        <v>19</v>
      </c>
      <c r="K57" s="162">
        <f ca="1">IFERROR(SUMIF(INDIRECT(calc!L$6),$D57,INDIRECT(calc!L$9)),0)+IFERROR(SUMIF(INDIRECT(calc!L$7),$D57,INDIRECT(calc!L$10)),0)+IFERROR(SUMIF(INDIRECT(calc!L$8),$D57,INDIRECT(calc!L$11)),0)</f>
        <v>0</v>
      </c>
      <c r="L57" s="162">
        <f ca="1">IFERROR(IFERROR(SUMIF(INDIRECT(calc!M$6),$D57,INDIRECT(calc!M$9)),0)+IFERROR(SUMIF(INDIRECT(calc!M$7),$D57,INDIRECT(calc!M$10)),0)+IFERROR(SUMIF(INDIRECT(calc!M$8),$D57,INDIRECT(calc!M$11)),0),"")</f>
        <v>0</v>
      </c>
      <c r="M57" s="162">
        <f ca="1">IFERROR(IFERROR(SUMIF(INDIRECT(calc!N$6),$D57,INDIRECT(calc!N$9)),0)+IFERROR(SUMIF(INDIRECT(calc!N$7),$D57,INDIRECT(calc!N$10)),0)+IFERROR(SUMIF(INDIRECT(calc!N$8),$D57,INDIRECT(calc!N$11)),0),"")</f>
        <v>0</v>
      </c>
      <c r="N57" s="162">
        <f ca="1">IFERROR(IFERROR(SUMIF(INDIRECT(calc!O$6),$D57,INDIRECT(calc!O$9)),0)+IFERROR(SUMIF(INDIRECT(calc!O$7),$D57,INDIRECT(calc!O$10)),0)+IFERROR(SUMIF(INDIRECT(calc!O$8),$D57,INDIRECT(calc!O$11)),0),"")</f>
        <v>0</v>
      </c>
      <c r="O57" s="162">
        <f ca="1">IFERROR(IFERROR(SUMIF(INDIRECT(calc!P$6),$D57,INDIRECT(calc!P$9)),0)+IFERROR(SUMIF(INDIRECT(calc!P$7),$D57,INDIRECT(calc!P$10)),0)+IFERROR(SUMIF(INDIRECT(calc!P$8),$D57,INDIRECT(calc!P$11)),0),"")</f>
        <v>0</v>
      </c>
      <c r="P57" s="162">
        <f ca="1">IFERROR(IFERROR(SUMIF(INDIRECT(calc!Q$6),$D57,INDIRECT(calc!Q$9)),0)+IFERROR(SUMIF(INDIRECT(calc!Q$7),$D57,INDIRECT(calc!Q$10)),0)+IFERROR(SUMIF(INDIRECT(calc!Q$8),$D57,INDIRECT(calc!Q$11)),0),"")</f>
        <v>0</v>
      </c>
      <c r="Q57" s="162">
        <f ca="1">IFERROR(IFERROR(SUMIF(INDIRECT(calc!R$6),$D57,INDIRECT(calc!R$9)),0)+IFERROR(SUMIF(INDIRECT(calc!R$7),$D57,INDIRECT(calc!R$10)),0)+IFERROR(SUMIF(INDIRECT(calc!R$8),$D57,INDIRECT(calc!R$11)),0),"")</f>
        <v>0</v>
      </c>
      <c r="R57" s="162">
        <f ca="1">IFERROR(IFERROR(SUMIF(INDIRECT(calc!S$6),$D57,INDIRECT(calc!S$9)),0)+IFERROR(SUMIF(INDIRECT(calc!S$7),$D57,INDIRECT(calc!S$10)),0)+IFERROR(SUMIF(INDIRECT(calc!S$8),$D57,INDIRECT(calc!S$11)),0),"")</f>
        <v>0</v>
      </c>
      <c r="S57" s="162">
        <f ca="1">IFERROR(IFERROR(SUMIF(INDIRECT(calc!T$6),$D57,INDIRECT(calc!T$9)),0)+IFERROR(SUMIF(INDIRECT(calc!T$7),$D57,INDIRECT(calc!T$10)),0)+IFERROR(SUMIF(INDIRECT(calc!T$8),$D57,INDIRECT(calc!T$11)),0),"")</f>
        <v>0</v>
      </c>
      <c r="T57" s="162">
        <f ca="1">IFERROR(IFERROR(SUMIF(INDIRECT(calc!U$6),$D57,INDIRECT(calc!U$9)),0)+IFERROR(SUMIF(INDIRECT(calc!U$7),$D57,INDIRECT(calc!U$10)),0)+IFERROR(SUMIF(INDIRECT(calc!U$8),$D57,INDIRECT(calc!U$11)),0),"")</f>
        <v>0</v>
      </c>
      <c r="U57" s="162">
        <f ca="1">IFERROR(IFERROR(SUMIF(INDIRECT(calc!V$6),$D57,INDIRECT(calc!V$9)),0)+IFERROR(SUMIF(INDIRECT(calc!V$7),$D57,INDIRECT(calc!V$10)),0)+IFERROR(SUMIF(INDIRECT(calc!V$8),$D57,INDIRECT(calc!V$11)),0),"")</f>
        <v>0</v>
      </c>
      <c r="V57" s="162">
        <f ca="1">IFERROR(IFERROR(SUMIF(INDIRECT(calc!W$6),$D57,INDIRECT(calc!W$9)),0)+IFERROR(SUMIF(INDIRECT(calc!W$7),$D57,INDIRECT(calc!W$10)),0)+IFERROR(SUMIF(INDIRECT(calc!W$8),$D57,INDIRECT(calc!W$11)),0),"")</f>
        <v>0</v>
      </c>
      <c r="W57" s="162">
        <f ca="1">IFERROR(IFERROR(SUMIF(INDIRECT(calc!X$6),$D57,INDIRECT(calc!X$9)),0)+IFERROR(SUMIF(INDIRECT(calc!X$7),$D57,INDIRECT(calc!X$10)),0)+IFERROR(SUMIF(INDIRECT(calc!X$8),$D57,INDIRECT(calc!X$11)),0),"")</f>
        <v>0</v>
      </c>
      <c r="Y57" s="151"/>
    </row>
    <row r="58" spans="3:25">
      <c r="C58" s="163" t="str">
        <f t="shared" ca="1" si="0"/>
        <v>besoin</v>
      </c>
      <c r="D58" s="136" t="str">
        <f>LEFT(Stocks!D58,9)</f>
        <v>7432730TB</v>
      </c>
      <c r="E58" s="136" t="str">
        <f ca="1">IF(calc!F58="","",IF(OFFSET(INDIRECT(calc!F58),,-1)&lt;&gt;"",OFFSET(INDIRECT(calc!F58),,-1),IF(OFFSET(INDIRECT(calc!F58),,-2)&lt;&gt;"",OFFSET(INDIRECT(calc!F58),,-2),IF(OFFSET(INDIRECT(calc!F58),,-3)&lt;&gt;"",OFFSET(INDIRECT(calc!F58),,-3),IF(OFFSET(INDIRECT(calc!F58),,-4)&lt;&gt;"",OFFSET(INDIRECT(calc!F58),,-4),IF(OFFSET(INDIRECT(calc!F58),,-5)&lt;&gt;"",OFFSET(INDIRECT(calc!F58),,-5),IF(OFFSET(INDIRECT(calc!F58),,-6),OFFSET(INDIRECT(calc!F58),,-6))))))))</f>
        <v>FILL VENT LINE</v>
      </c>
      <c r="F58" s="159">
        <f>Stocks!B58</f>
        <v>0</v>
      </c>
      <c r="G58" s="159">
        <f t="shared" ca="1" si="1"/>
        <v>19</v>
      </c>
      <c r="H58" s="165">
        <f t="shared" ca="1" si="2"/>
        <v>19</v>
      </c>
      <c r="I58" s="162">
        <f ca="1">IFERROR(IFERROR(SUMIF(INDIRECT(calc!J$6),$D58,INDIRECT(calc!J$9)),0)+IFERROR(SUMIF(INDIRECT(calc!J$7),$D58,INDIRECT(calc!J$10)),0)+IFERROR(SUMIF(INDIRECT(calc!J$8),$D58,INDIRECT(calc!J$11)),0),"")</f>
        <v>0</v>
      </c>
      <c r="J58" s="162">
        <f ca="1">IFERROR(IFERROR(SUMIF(INDIRECT(calc!K$6),$D58,INDIRECT(calc!K$9)),0)+IFERROR(SUMIF(INDIRECT(calc!K$7),$D58,INDIRECT(calc!K$10)),0)+IFERROR(SUMIF(INDIRECT(calc!K$8),$D58,INDIRECT(calc!K$11)),0),"")</f>
        <v>19</v>
      </c>
      <c r="K58" s="162">
        <f ca="1">IFERROR(SUMIF(INDIRECT(calc!L$6),$D58,INDIRECT(calc!L$9)),0)+IFERROR(SUMIF(INDIRECT(calc!L$7),$D58,INDIRECT(calc!L$10)),0)+IFERROR(SUMIF(INDIRECT(calc!L$8),$D58,INDIRECT(calc!L$11)),0)</f>
        <v>0</v>
      </c>
      <c r="L58" s="162">
        <f ca="1">IFERROR(IFERROR(SUMIF(INDIRECT(calc!M$6),$D58,INDIRECT(calc!M$9)),0)+IFERROR(SUMIF(INDIRECT(calc!M$7),$D58,INDIRECT(calc!M$10)),0)+IFERROR(SUMIF(INDIRECT(calc!M$8),$D58,INDIRECT(calc!M$11)),0),"")</f>
        <v>0</v>
      </c>
      <c r="M58" s="162">
        <f ca="1">IFERROR(IFERROR(SUMIF(INDIRECT(calc!N$6),$D58,INDIRECT(calc!N$9)),0)+IFERROR(SUMIF(INDIRECT(calc!N$7),$D58,INDIRECT(calc!N$10)),0)+IFERROR(SUMIF(INDIRECT(calc!N$8),$D58,INDIRECT(calc!N$11)),0),"")</f>
        <v>0</v>
      </c>
      <c r="N58" s="162">
        <f ca="1">IFERROR(IFERROR(SUMIF(INDIRECT(calc!O$6),$D58,INDIRECT(calc!O$9)),0)+IFERROR(SUMIF(INDIRECT(calc!O$7),$D58,INDIRECT(calc!O$10)),0)+IFERROR(SUMIF(INDIRECT(calc!O$8),$D58,INDIRECT(calc!O$11)),0),"")</f>
        <v>0</v>
      </c>
      <c r="O58" s="162">
        <f ca="1">IFERROR(IFERROR(SUMIF(INDIRECT(calc!P$6),$D58,INDIRECT(calc!P$9)),0)+IFERROR(SUMIF(INDIRECT(calc!P$7),$D58,INDIRECT(calc!P$10)),0)+IFERROR(SUMIF(INDIRECT(calc!P$8),$D58,INDIRECT(calc!P$11)),0),"")</f>
        <v>0</v>
      </c>
      <c r="P58" s="162">
        <f ca="1">IFERROR(IFERROR(SUMIF(INDIRECT(calc!Q$6),$D58,INDIRECT(calc!Q$9)),0)+IFERROR(SUMIF(INDIRECT(calc!Q$7),$D58,INDIRECT(calc!Q$10)),0)+IFERROR(SUMIF(INDIRECT(calc!Q$8),$D58,INDIRECT(calc!Q$11)),0),"")</f>
        <v>0</v>
      </c>
      <c r="Q58" s="162">
        <f ca="1">IFERROR(IFERROR(SUMIF(INDIRECT(calc!R$6),$D58,INDIRECT(calc!R$9)),0)+IFERROR(SUMIF(INDIRECT(calc!R$7),$D58,INDIRECT(calc!R$10)),0)+IFERROR(SUMIF(INDIRECT(calc!R$8),$D58,INDIRECT(calc!R$11)),0),"")</f>
        <v>0</v>
      </c>
      <c r="R58" s="162">
        <f ca="1">IFERROR(IFERROR(SUMIF(INDIRECT(calc!S$6),$D58,INDIRECT(calc!S$9)),0)+IFERROR(SUMIF(INDIRECT(calc!S$7),$D58,INDIRECT(calc!S$10)),0)+IFERROR(SUMIF(INDIRECT(calc!S$8),$D58,INDIRECT(calc!S$11)),0),"")</f>
        <v>0</v>
      </c>
      <c r="S58" s="162">
        <f ca="1">IFERROR(IFERROR(SUMIF(INDIRECT(calc!T$6),$D58,INDIRECT(calc!T$9)),0)+IFERROR(SUMIF(INDIRECT(calc!T$7),$D58,INDIRECT(calc!T$10)),0)+IFERROR(SUMIF(INDIRECT(calc!T$8),$D58,INDIRECT(calc!T$11)),0),"")</f>
        <v>0</v>
      </c>
      <c r="T58" s="162">
        <f ca="1">IFERROR(IFERROR(SUMIF(INDIRECT(calc!U$6),$D58,INDIRECT(calc!U$9)),0)+IFERROR(SUMIF(INDIRECT(calc!U$7),$D58,INDIRECT(calc!U$10)),0)+IFERROR(SUMIF(INDIRECT(calc!U$8),$D58,INDIRECT(calc!U$11)),0),"")</f>
        <v>0</v>
      </c>
      <c r="U58" s="162">
        <f ca="1">IFERROR(IFERROR(SUMIF(INDIRECT(calc!V$6),$D58,INDIRECT(calc!V$9)),0)+IFERROR(SUMIF(INDIRECT(calc!V$7),$D58,INDIRECT(calc!V$10)),0)+IFERROR(SUMIF(INDIRECT(calc!V$8),$D58,INDIRECT(calc!V$11)),0),"")</f>
        <v>0</v>
      </c>
      <c r="V58" s="162">
        <f ca="1">IFERROR(IFERROR(SUMIF(INDIRECT(calc!W$6),$D58,INDIRECT(calc!W$9)),0)+IFERROR(SUMIF(INDIRECT(calc!W$7),$D58,INDIRECT(calc!W$10)),0)+IFERROR(SUMIF(INDIRECT(calc!W$8),$D58,INDIRECT(calc!W$11)),0),"")</f>
        <v>0</v>
      </c>
      <c r="W58" s="162">
        <f ca="1">IFERROR(IFERROR(SUMIF(INDIRECT(calc!X$6),$D58,INDIRECT(calc!X$9)),0)+IFERROR(SUMIF(INDIRECT(calc!X$7),$D58,INDIRECT(calc!X$10)),0)+IFERROR(SUMIF(INDIRECT(calc!X$8),$D58,INDIRECT(calc!X$11)),0),"")</f>
        <v>0</v>
      </c>
      <c r="Y58" s="151"/>
    </row>
    <row r="59" spans="3:25">
      <c r="C59" s="163" t="str">
        <f t="shared" ca="1" si="0"/>
        <v>besoin</v>
      </c>
      <c r="D59" s="136" t="str">
        <f>LEFT(Stocks!D59,9)</f>
        <v>7510353TB</v>
      </c>
      <c r="E59" s="136" t="str">
        <f ca="1">IF(calc!F59="","",IF(OFFSET(INDIRECT(calc!F59),,-1)&lt;&gt;"",OFFSET(INDIRECT(calc!F59),,-1),IF(OFFSET(INDIRECT(calc!F59),,-2)&lt;&gt;"",OFFSET(INDIRECT(calc!F59),,-2),IF(OFFSET(INDIRECT(calc!F59),,-3)&lt;&gt;"",OFFSET(INDIRECT(calc!F59),,-3),IF(OFFSET(INDIRECT(calc!F59),,-4)&lt;&gt;"",OFFSET(INDIRECT(calc!F59),,-4),IF(OFFSET(INDIRECT(calc!F59),,-5)&lt;&gt;"",OFFSET(INDIRECT(calc!F59),,-5),IF(OFFSET(INDIRECT(calc!F59),,-6),OFFSET(INDIRECT(calc!F59),,-6))))))))</f>
        <v>METALLIC HEATSHIELD DML MFA2 FWD</v>
      </c>
      <c r="F59" s="159">
        <f>Stocks!B59</f>
        <v>5</v>
      </c>
      <c r="G59" s="159">
        <f t="shared" ca="1" si="1"/>
        <v>19</v>
      </c>
      <c r="H59" s="165">
        <f t="shared" ca="1" si="2"/>
        <v>14</v>
      </c>
      <c r="I59" s="162">
        <f ca="1">IFERROR(IFERROR(SUMIF(INDIRECT(calc!J$6),$D59,INDIRECT(calc!J$9)),0)+IFERROR(SUMIF(INDIRECT(calc!J$7),$D59,INDIRECT(calc!J$10)),0)+IFERROR(SUMIF(INDIRECT(calc!J$8),$D59,INDIRECT(calc!J$11)),0),"")</f>
        <v>0</v>
      </c>
      <c r="J59" s="162">
        <f ca="1">IFERROR(IFERROR(SUMIF(INDIRECT(calc!K$6),$D59,INDIRECT(calc!K$9)),0)+IFERROR(SUMIF(INDIRECT(calc!K$7),$D59,INDIRECT(calc!K$10)),0)+IFERROR(SUMIF(INDIRECT(calc!K$8),$D59,INDIRECT(calc!K$11)),0),"")</f>
        <v>19</v>
      </c>
      <c r="K59" s="162">
        <f ca="1">IFERROR(SUMIF(INDIRECT(calc!L$6),$D59,INDIRECT(calc!L$9)),0)+IFERROR(SUMIF(INDIRECT(calc!L$7),$D59,INDIRECT(calc!L$10)),0)+IFERROR(SUMIF(INDIRECT(calc!L$8),$D59,INDIRECT(calc!L$11)),0)</f>
        <v>0</v>
      </c>
      <c r="L59" s="162">
        <f ca="1">IFERROR(IFERROR(SUMIF(INDIRECT(calc!M$6),$D59,INDIRECT(calc!M$9)),0)+IFERROR(SUMIF(INDIRECT(calc!M$7),$D59,INDIRECT(calc!M$10)),0)+IFERROR(SUMIF(INDIRECT(calc!M$8),$D59,INDIRECT(calc!M$11)),0),"")</f>
        <v>0</v>
      </c>
      <c r="M59" s="162">
        <f ca="1">IFERROR(IFERROR(SUMIF(INDIRECT(calc!N$6),$D59,INDIRECT(calc!N$9)),0)+IFERROR(SUMIF(INDIRECT(calc!N$7),$D59,INDIRECT(calc!N$10)),0)+IFERROR(SUMIF(INDIRECT(calc!N$8),$D59,INDIRECT(calc!N$11)),0),"")</f>
        <v>0</v>
      </c>
      <c r="N59" s="162">
        <f ca="1">IFERROR(IFERROR(SUMIF(INDIRECT(calc!O$6),$D59,INDIRECT(calc!O$9)),0)+IFERROR(SUMIF(INDIRECT(calc!O$7),$D59,INDIRECT(calc!O$10)),0)+IFERROR(SUMIF(INDIRECT(calc!O$8),$D59,INDIRECT(calc!O$11)),0),"")</f>
        <v>0</v>
      </c>
      <c r="O59" s="162">
        <f ca="1">IFERROR(IFERROR(SUMIF(INDIRECT(calc!P$6),$D59,INDIRECT(calc!P$9)),0)+IFERROR(SUMIF(INDIRECT(calc!P$7),$D59,INDIRECT(calc!P$10)),0)+IFERROR(SUMIF(INDIRECT(calc!P$8),$D59,INDIRECT(calc!P$11)),0),"")</f>
        <v>0</v>
      </c>
      <c r="P59" s="162">
        <f ca="1">IFERROR(IFERROR(SUMIF(INDIRECT(calc!Q$6),$D59,INDIRECT(calc!Q$9)),0)+IFERROR(SUMIF(INDIRECT(calc!Q$7),$D59,INDIRECT(calc!Q$10)),0)+IFERROR(SUMIF(INDIRECT(calc!Q$8),$D59,INDIRECT(calc!Q$11)),0),"")</f>
        <v>0</v>
      </c>
      <c r="Q59" s="162">
        <f ca="1">IFERROR(IFERROR(SUMIF(INDIRECT(calc!R$6),$D59,INDIRECT(calc!R$9)),0)+IFERROR(SUMIF(INDIRECT(calc!R$7),$D59,INDIRECT(calc!R$10)),0)+IFERROR(SUMIF(INDIRECT(calc!R$8),$D59,INDIRECT(calc!R$11)),0),"")</f>
        <v>0</v>
      </c>
      <c r="R59" s="162">
        <f ca="1">IFERROR(IFERROR(SUMIF(INDIRECT(calc!S$6),$D59,INDIRECT(calc!S$9)),0)+IFERROR(SUMIF(INDIRECT(calc!S$7),$D59,INDIRECT(calc!S$10)),0)+IFERROR(SUMIF(INDIRECT(calc!S$8),$D59,INDIRECT(calc!S$11)),0),"")</f>
        <v>0</v>
      </c>
      <c r="S59" s="162">
        <f ca="1">IFERROR(IFERROR(SUMIF(INDIRECT(calc!T$6),$D59,INDIRECT(calc!T$9)),0)+IFERROR(SUMIF(INDIRECT(calc!T$7),$D59,INDIRECT(calc!T$10)),0)+IFERROR(SUMIF(INDIRECT(calc!T$8),$D59,INDIRECT(calc!T$11)),0),"")</f>
        <v>0</v>
      </c>
      <c r="T59" s="162">
        <f ca="1">IFERROR(IFERROR(SUMIF(INDIRECT(calc!U$6),$D59,INDIRECT(calc!U$9)),0)+IFERROR(SUMIF(INDIRECT(calc!U$7),$D59,INDIRECT(calc!U$10)),0)+IFERROR(SUMIF(INDIRECT(calc!U$8),$D59,INDIRECT(calc!U$11)),0),"")</f>
        <v>0</v>
      </c>
      <c r="U59" s="162">
        <f ca="1">IFERROR(IFERROR(SUMIF(INDIRECT(calc!V$6),$D59,INDIRECT(calc!V$9)),0)+IFERROR(SUMIF(INDIRECT(calc!V$7),$D59,INDIRECT(calc!V$10)),0)+IFERROR(SUMIF(INDIRECT(calc!V$8),$D59,INDIRECT(calc!V$11)),0),"")</f>
        <v>0</v>
      </c>
      <c r="V59" s="162">
        <f ca="1">IFERROR(IFERROR(SUMIF(INDIRECT(calc!W$6),$D59,INDIRECT(calc!W$9)),0)+IFERROR(SUMIF(INDIRECT(calc!W$7),$D59,INDIRECT(calc!W$10)),0)+IFERROR(SUMIF(INDIRECT(calc!W$8),$D59,INDIRECT(calc!W$11)),0),"")</f>
        <v>0</v>
      </c>
      <c r="W59" s="162">
        <f ca="1">IFERROR(IFERROR(SUMIF(INDIRECT(calc!X$6),$D59,INDIRECT(calc!X$9)),0)+IFERROR(SUMIF(INDIRECT(calc!X$7),$D59,INDIRECT(calc!X$10)),0)+IFERROR(SUMIF(INDIRECT(calc!X$8),$D59,INDIRECT(calc!X$11)),0),"")</f>
        <v>0</v>
      </c>
      <c r="Y59" s="151"/>
    </row>
    <row r="60" spans="3:25">
      <c r="C60" s="163" t="str">
        <f t="shared" ca="1" si="0"/>
        <v/>
      </c>
      <c r="D60" s="136" t="str">
        <f>LEFT(Stocks!D60,9)</f>
        <v>7510353TB</v>
      </c>
      <c r="E60" s="136" t="str">
        <f ca="1">IF(calc!F60="","",IF(OFFSET(INDIRECT(calc!F60),,-1)&lt;&gt;"",OFFSET(INDIRECT(calc!F60),,-1),IF(OFFSET(INDIRECT(calc!F60),,-2)&lt;&gt;"",OFFSET(INDIRECT(calc!F60),,-2),IF(OFFSET(INDIRECT(calc!F60),,-3)&lt;&gt;"",OFFSET(INDIRECT(calc!F60),,-3),IF(OFFSET(INDIRECT(calc!F60),,-4)&lt;&gt;"",OFFSET(INDIRECT(calc!F60),,-4),IF(OFFSET(INDIRECT(calc!F60),,-5)&lt;&gt;"",OFFSET(INDIRECT(calc!F60),,-5),IF(OFFSET(INDIRECT(calc!F60),,-6),OFFSET(INDIRECT(calc!F60),,-6))))))))</f>
        <v>METALLIC HEATSHIELD DML MFA2 FWD</v>
      </c>
      <c r="F60" s="159">
        <f>Stocks!B60</f>
        <v>28</v>
      </c>
      <c r="G60" s="159">
        <f t="shared" ca="1" si="1"/>
        <v>19</v>
      </c>
      <c r="H60" s="165">
        <f t="shared" ca="1" si="2"/>
        <v>0</v>
      </c>
      <c r="I60" s="162">
        <f ca="1">IFERROR(IFERROR(SUMIF(INDIRECT(calc!J$6),$D60,INDIRECT(calc!J$9)),0)+IFERROR(SUMIF(INDIRECT(calc!J$7),$D60,INDIRECT(calc!J$10)),0)+IFERROR(SUMIF(INDIRECT(calc!J$8),$D60,INDIRECT(calc!J$11)),0),"")</f>
        <v>0</v>
      </c>
      <c r="J60" s="162">
        <f ca="1">IFERROR(IFERROR(SUMIF(INDIRECT(calc!K$6),$D60,INDIRECT(calc!K$9)),0)+IFERROR(SUMIF(INDIRECT(calc!K$7),$D60,INDIRECT(calc!K$10)),0)+IFERROR(SUMIF(INDIRECT(calc!K$8),$D60,INDIRECT(calc!K$11)),0),"")</f>
        <v>19</v>
      </c>
      <c r="K60" s="162">
        <f ca="1">IFERROR(SUMIF(INDIRECT(calc!L$6),$D60,INDIRECT(calc!L$9)),0)+IFERROR(SUMIF(INDIRECT(calc!L$7),$D60,INDIRECT(calc!L$10)),0)+IFERROR(SUMIF(INDIRECT(calc!L$8),$D60,INDIRECT(calc!L$11)),0)</f>
        <v>0</v>
      </c>
      <c r="L60" s="162">
        <f ca="1">IFERROR(IFERROR(SUMIF(INDIRECT(calc!M$6),$D60,INDIRECT(calc!M$9)),0)+IFERROR(SUMIF(INDIRECT(calc!M$7),$D60,INDIRECT(calc!M$10)),0)+IFERROR(SUMIF(INDIRECT(calc!M$8),$D60,INDIRECT(calc!M$11)),0),"")</f>
        <v>0</v>
      </c>
      <c r="M60" s="162">
        <f ca="1">IFERROR(IFERROR(SUMIF(INDIRECT(calc!N$6),$D60,INDIRECT(calc!N$9)),0)+IFERROR(SUMIF(INDIRECT(calc!N$7),$D60,INDIRECT(calc!N$10)),0)+IFERROR(SUMIF(INDIRECT(calc!N$8),$D60,INDIRECT(calc!N$11)),0),"")</f>
        <v>0</v>
      </c>
      <c r="N60" s="162">
        <f ca="1">IFERROR(IFERROR(SUMIF(INDIRECT(calc!O$6),$D60,INDIRECT(calc!O$9)),0)+IFERROR(SUMIF(INDIRECT(calc!O$7),$D60,INDIRECT(calc!O$10)),0)+IFERROR(SUMIF(INDIRECT(calc!O$8),$D60,INDIRECT(calc!O$11)),0),"")</f>
        <v>0</v>
      </c>
      <c r="O60" s="162">
        <f ca="1">IFERROR(IFERROR(SUMIF(INDIRECT(calc!P$6),$D60,INDIRECT(calc!P$9)),0)+IFERROR(SUMIF(INDIRECT(calc!P$7),$D60,INDIRECT(calc!P$10)),0)+IFERROR(SUMIF(INDIRECT(calc!P$8),$D60,INDIRECT(calc!P$11)),0),"")</f>
        <v>0</v>
      </c>
      <c r="P60" s="162">
        <f ca="1">IFERROR(IFERROR(SUMIF(INDIRECT(calc!Q$6),$D60,INDIRECT(calc!Q$9)),0)+IFERROR(SUMIF(INDIRECT(calc!Q$7),$D60,INDIRECT(calc!Q$10)),0)+IFERROR(SUMIF(INDIRECT(calc!Q$8),$D60,INDIRECT(calc!Q$11)),0),"")</f>
        <v>0</v>
      </c>
      <c r="Q60" s="162">
        <f ca="1">IFERROR(IFERROR(SUMIF(INDIRECT(calc!R$6),$D60,INDIRECT(calc!R$9)),0)+IFERROR(SUMIF(INDIRECT(calc!R$7),$D60,INDIRECT(calc!R$10)),0)+IFERROR(SUMIF(INDIRECT(calc!R$8),$D60,INDIRECT(calc!R$11)),0),"")</f>
        <v>0</v>
      </c>
      <c r="R60" s="162">
        <f ca="1">IFERROR(IFERROR(SUMIF(INDIRECT(calc!S$6),$D60,INDIRECT(calc!S$9)),0)+IFERROR(SUMIF(INDIRECT(calc!S$7),$D60,INDIRECT(calc!S$10)),0)+IFERROR(SUMIF(INDIRECT(calc!S$8),$D60,INDIRECT(calc!S$11)),0),"")</f>
        <v>0</v>
      </c>
      <c r="S60" s="162">
        <f ca="1">IFERROR(IFERROR(SUMIF(INDIRECT(calc!T$6),$D60,INDIRECT(calc!T$9)),0)+IFERROR(SUMIF(INDIRECT(calc!T$7),$D60,INDIRECT(calc!T$10)),0)+IFERROR(SUMIF(INDIRECT(calc!T$8),$D60,INDIRECT(calc!T$11)),0),"")</f>
        <v>0</v>
      </c>
      <c r="T60" s="162">
        <f ca="1">IFERROR(IFERROR(SUMIF(INDIRECT(calc!U$6),$D60,INDIRECT(calc!U$9)),0)+IFERROR(SUMIF(INDIRECT(calc!U$7),$D60,INDIRECT(calc!U$10)),0)+IFERROR(SUMIF(INDIRECT(calc!U$8),$D60,INDIRECT(calc!U$11)),0),"")</f>
        <v>0</v>
      </c>
      <c r="U60" s="162">
        <f ca="1">IFERROR(IFERROR(SUMIF(INDIRECT(calc!V$6),$D60,INDIRECT(calc!V$9)),0)+IFERROR(SUMIF(INDIRECT(calc!V$7),$D60,INDIRECT(calc!V$10)),0)+IFERROR(SUMIF(INDIRECT(calc!V$8),$D60,INDIRECT(calc!V$11)),0),"")</f>
        <v>0</v>
      </c>
      <c r="V60" s="162">
        <f ca="1">IFERROR(IFERROR(SUMIF(INDIRECT(calc!W$6),$D60,INDIRECT(calc!W$9)),0)+IFERROR(SUMIF(INDIRECT(calc!W$7),$D60,INDIRECT(calc!W$10)),0)+IFERROR(SUMIF(INDIRECT(calc!W$8),$D60,INDIRECT(calc!W$11)),0),"")</f>
        <v>0</v>
      </c>
      <c r="W60" s="162">
        <f ca="1">IFERROR(IFERROR(SUMIF(INDIRECT(calc!X$6),$D60,INDIRECT(calc!X$9)),0)+IFERROR(SUMIF(INDIRECT(calc!X$7),$D60,INDIRECT(calc!X$10)),0)+IFERROR(SUMIF(INDIRECT(calc!X$8),$D60,INDIRECT(calc!X$11)),0),"")</f>
        <v>0</v>
      </c>
      <c r="Y60" s="151"/>
    </row>
    <row r="61" spans="3:25">
      <c r="C61" s="163" t="str">
        <f t="shared" ca="1" si="0"/>
        <v/>
      </c>
      <c r="D61" s="136" t="str">
        <f>LEFT(Stocks!D61,9)</f>
        <v>7620469TA</v>
      </c>
      <c r="E61" s="136" t="str">
        <f ca="1">IF(calc!F61="","",IF(OFFSET(INDIRECT(calc!F61),,-1)&lt;&gt;"",OFFSET(INDIRECT(calc!F61),,-1),IF(OFFSET(INDIRECT(calc!F61),,-2)&lt;&gt;"",OFFSET(INDIRECT(calc!F61),,-2),IF(OFFSET(INDIRECT(calc!F61),,-3)&lt;&gt;"",OFFSET(INDIRECT(calc!F61),,-3),IF(OFFSET(INDIRECT(calc!F61),,-4)&lt;&gt;"",OFFSET(INDIRECT(calc!F61),,-4),IF(OFFSET(INDIRECT(calc!F61),,-5)&lt;&gt;"",OFFSET(INDIRECT(calc!F61),,-5),IF(OFFSET(INDIRECT(calc!F61),,-6),OFFSET(INDIRECT(calc!F61),,-6))))))))</f>
        <v/>
      </c>
      <c r="F61" s="159">
        <f>Stocks!B61</f>
        <v>0</v>
      </c>
      <c r="G61" s="159">
        <f t="shared" ca="1" si="1"/>
        <v>0</v>
      </c>
      <c r="H61" s="165">
        <f t="shared" ca="1" si="2"/>
        <v>0</v>
      </c>
      <c r="I61" s="162">
        <f ca="1">IFERROR(IFERROR(SUMIF(INDIRECT(calc!J$6),$D61,INDIRECT(calc!J$9)),0)+IFERROR(SUMIF(INDIRECT(calc!J$7),$D61,INDIRECT(calc!J$10)),0)+IFERROR(SUMIF(INDIRECT(calc!J$8),$D61,INDIRECT(calc!J$11)),0),"")</f>
        <v>0</v>
      </c>
      <c r="J61" s="162">
        <f ca="1">IFERROR(IFERROR(SUMIF(INDIRECT(calc!K$6),$D61,INDIRECT(calc!K$9)),0)+IFERROR(SUMIF(INDIRECT(calc!K$7),$D61,INDIRECT(calc!K$10)),0)+IFERROR(SUMIF(INDIRECT(calc!K$8),$D61,INDIRECT(calc!K$11)),0),"")</f>
        <v>0</v>
      </c>
      <c r="K61" s="162">
        <f ca="1">IFERROR(SUMIF(INDIRECT(calc!L$6),$D61,INDIRECT(calc!L$9)),0)+IFERROR(SUMIF(INDIRECT(calc!L$7),$D61,INDIRECT(calc!L$10)),0)+IFERROR(SUMIF(INDIRECT(calc!L$8),$D61,INDIRECT(calc!L$11)),0)</f>
        <v>0</v>
      </c>
      <c r="L61" s="162">
        <f ca="1">IFERROR(IFERROR(SUMIF(INDIRECT(calc!M$6),$D61,INDIRECT(calc!M$9)),0)+IFERROR(SUMIF(INDIRECT(calc!M$7),$D61,INDIRECT(calc!M$10)),0)+IFERROR(SUMIF(INDIRECT(calc!M$8),$D61,INDIRECT(calc!M$11)),0),"")</f>
        <v>0</v>
      </c>
      <c r="M61" s="162">
        <f ca="1">IFERROR(IFERROR(SUMIF(INDIRECT(calc!N$6),$D61,INDIRECT(calc!N$9)),0)+IFERROR(SUMIF(INDIRECT(calc!N$7),$D61,INDIRECT(calc!N$10)),0)+IFERROR(SUMIF(INDIRECT(calc!N$8),$D61,INDIRECT(calc!N$11)),0),"")</f>
        <v>0</v>
      </c>
      <c r="N61" s="162">
        <f ca="1">IFERROR(IFERROR(SUMIF(INDIRECT(calc!O$6),$D61,INDIRECT(calc!O$9)),0)+IFERROR(SUMIF(INDIRECT(calc!O$7),$D61,INDIRECT(calc!O$10)),0)+IFERROR(SUMIF(INDIRECT(calc!O$8),$D61,INDIRECT(calc!O$11)),0),"")</f>
        <v>0</v>
      </c>
      <c r="O61" s="162">
        <f ca="1">IFERROR(IFERROR(SUMIF(INDIRECT(calc!P$6),$D61,INDIRECT(calc!P$9)),0)+IFERROR(SUMIF(INDIRECT(calc!P$7),$D61,INDIRECT(calc!P$10)),0)+IFERROR(SUMIF(INDIRECT(calc!P$8),$D61,INDIRECT(calc!P$11)),0),"")</f>
        <v>0</v>
      </c>
      <c r="P61" s="162">
        <f ca="1">IFERROR(IFERROR(SUMIF(INDIRECT(calc!Q$6),$D61,INDIRECT(calc!Q$9)),0)+IFERROR(SUMIF(INDIRECT(calc!Q$7),$D61,INDIRECT(calc!Q$10)),0)+IFERROR(SUMIF(INDIRECT(calc!Q$8),$D61,INDIRECT(calc!Q$11)),0),"")</f>
        <v>0</v>
      </c>
      <c r="Q61" s="162">
        <f ca="1">IFERROR(IFERROR(SUMIF(INDIRECT(calc!R$6),$D61,INDIRECT(calc!R$9)),0)+IFERROR(SUMIF(INDIRECT(calc!R$7),$D61,INDIRECT(calc!R$10)),0)+IFERROR(SUMIF(INDIRECT(calc!R$8),$D61,INDIRECT(calc!R$11)),0),"")</f>
        <v>0</v>
      </c>
      <c r="R61" s="162">
        <f ca="1">IFERROR(IFERROR(SUMIF(INDIRECT(calc!S$6),$D61,INDIRECT(calc!S$9)),0)+IFERROR(SUMIF(INDIRECT(calc!S$7),$D61,INDIRECT(calc!S$10)),0)+IFERROR(SUMIF(INDIRECT(calc!S$8),$D61,INDIRECT(calc!S$11)),0),"")</f>
        <v>0</v>
      </c>
      <c r="S61" s="162">
        <f ca="1">IFERROR(IFERROR(SUMIF(INDIRECT(calc!T$6),$D61,INDIRECT(calc!T$9)),0)+IFERROR(SUMIF(INDIRECT(calc!T$7),$D61,INDIRECT(calc!T$10)),0)+IFERROR(SUMIF(INDIRECT(calc!T$8),$D61,INDIRECT(calc!T$11)),0),"")</f>
        <v>0</v>
      </c>
      <c r="T61" s="162">
        <f ca="1">IFERROR(IFERROR(SUMIF(INDIRECT(calc!U$6),$D61,INDIRECT(calc!U$9)),0)+IFERROR(SUMIF(INDIRECT(calc!U$7),$D61,INDIRECT(calc!U$10)),0)+IFERROR(SUMIF(INDIRECT(calc!U$8),$D61,INDIRECT(calc!U$11)),0),"")</f>
        <v>0</v>
      </c>
      <c r="U61" s="162">
        <f ca="1">IFERROR(IFERROR(SUMIF(INDIRECT(calc!V$6),$D61,INDIRECT(calc!V$9)),0)+IFERROR(SUMIF(INDIRECT(calc!V$7),$D61,INDIRECT(calc!V$10)),0)+IFERROR(SUMIF(INDIRECT(calc!V$8),$D61,INDIRECT(calc!V$11)),0),"")</f>
        <v>0</v>
      </c>
      <c r="V61" s="162">
        <f ca="1">IFERROR(IFERROR(SUMIF(INDIRECT(calc!W$6),$D61,INDIRECT(calc!W$9)),0)+IFERROR(SUMIF(INDIRECT(calc!W$7),$D61,INDIRECT(calc!W$10)),0)+IFERROR(SUMIF(INDIRECT(calc!W$8),$D61,INDIRECT(calc!W$11)),0),"")</f>
        <v>0</v>
      </c>
      <c r="W61" s="162">
        <f ca="1">IFERROR(IFERROR(SUMIF(INDIRECT(calc!X$6),$D61,INDIRECT(calc!X$9)),0)+IFERROR(SUMIF(INDIRECT(calc!X$7),$D61,INDIRECT(calc!X$10)),0)+IFERROR(SUMIF(INDIRECT(calc!X$8),$D61,INDIRECT(calc!X$11)),0),"")</f>
        <v>0</v>
      </c>
      <c r="Y61" s="151"/>
    </row>
    <row r="62" spans="3:25">
      <c r="C62" s="163" t="str">
        <f t="shared" ca="1" si="0"/>
        <v/>
      </c>
      <c r="D62" s="136" t="str">
        <f>LEFT(Stocks!D62,9)</f>
        <v>7620470TA</v>
      </c>
      <c r="E62" s="136" t="str">
        <f ca="1">IF(calc!F62="","",IF(OFFSET(INDIRECT(calc!F62),,-1)&lt;&gt;"",OFFSET(INDIRECT(calc!F62),,-1),IF(OFFSET(INDIRECT(calc!F62),,-2)&lt;&gt;"",OFFSET(INDIRECT(calc!F62),,-2),IF(OFFSET(INDIRECT(calc!F62),,-3)&lt;&gt;"",OFFSET(INDIRECT(calc!F62),,-3),IF(OFFSET(INDIRECT(calc!F62),,-4)&lt;&gt;"",OFFSET(INDIRECT(calc!F62),,-4),IF(OFFSET(INDIRECT(calc!F62),,-5)&lt;&gt;"",OFFSET(INDIRECT(calc!F62),,-5),IF(OFFSET(INDIRECT(calc!F62),,-6),OFFSET(INDIRECT(calc!F62),,-6))))))))</f>
        <v/>
      </c>
      <c r="F62" s="159">
        <f>Stocks!B62</f>
        <v>0</v>
      </c>
      <c r="G62" s="159">
        <f t="shared" ca="1" si="1"/>
        <v>0</v>
      </c>
      <c r="H62" s="165">
        <f t="shared" ca="1" si="2"/>
        <v>0</v>
      </c>
      <c r="I62" s="162">
        <f ca="1">IFERROR(IFERROR(SUMIF(INDIRECT(calc!J$6),$D62,INDIRECT(calc!J$9)),0)+IFERROR(SUMIF(INDIRECT(calc!J$7),$D62,INDIRECT(calc!J$10)),0)+IFERROR(SUMIF(INDIRECT(calc!J$8),$D62,INDIRECT(calc!J$11)),0),"")</f>
        <v>0</v>
      </c>
      <c r="J62" s="162">
        <f ca="1">IFERROR(IFERROR(SUMIF(INDIRECT(calc!K$6),$D62,INDIRECT(calc!K$9)),0)+IFERROR(SUMIF(INDIRECT(calc!K$7),$D62,INDIRECT(calc!K$10)),0)+IFERROR(SUMIF(INDIRECT(calc!K$8),$D62,INDIRECT(calc!K$11)),0),"")</f>
        <v>0</v>
      </c>
      <c r="K62" s="162">
        <f ca="1">IFERROR(SUMIF(INDIRECT(calc!L$6),$D62,INDIRECT(calc!L$9)),0)+IFERROR(SUMIF(INDIRECT(calc!L$7),$D62,INDIRECT(calc!L$10)),0)+IFERROR(SUMIF(INDIRECT(calc!L$8),$D62,INDIRECT(calc!L$11)),0)</f>
        <v>0</v>
      </c>
      <c r="L62" s="162">
        <f ca="1">IFERROR(IFERROR(SUMIF(INDIRECT(calc!M$6),$D62,INDIRECT(calc!M$9)),0)+IFERROR(SUMIF(INDIRECT(calc!M$7),$D62,INDIRECT(calc!M$10)),0)+IFERROR(SUMIF(INDIRECT(calc!M$8),$D62,INDIRECT(calc!M$11)),0),"")</f>
        <v>0</v>
      </c>
      <c r="M62" s="162">
        <f ca="1">IFERROR(IFERROR(SUMIF(INDIRECT(calc!N$6),$D62,INDIRECT(calc!N$9)),0)+IFERROR(SUMIF(INDIRECT(calc!N$7),$D62,INDIRECT(calc!N$10)),0)+IFERROR(SUMIF(INDIRECT(calc!N$8),$D62,INDIRECT(calc!N$11)),0),"")</f>
        <v>0</v>
      </c>
      <c r="N62" s="162">
        <f ca="1">IFERROR(IFERROR(SUMIF(INDIRECT(calc!O$6),$D62,INDIRECT(calc!O$9)),0)+IFERROR(SUMIF(INDIRECT(calc!O$7),$D62,INDIRECT(calc!O$10)),0)+IFERROR(SUMIF(INDIRECT(calc!O$8),$D62,INDIRECT(calc!O$11)),0),"")</f>
        <v>0</v>
      </c>
      <c r="O62" s="162">
        <f ca="1">IFERROR(IFERROR(SUMIF(INDIRECT(calc!P$6),$D62,INDIRECT(calc!P$9)),0)+IFERROR(SUMIF(INDIRECT(calc!P$7),$D62,INDIRECT(calc!P$10)),0)+IFERROR(SUMIF(INDIRECT(calc!P$8),$D62,INDIRECT(calc!P$11)),0),"")</f>
        <v>0</v>
      </c>
      <c r="P62" s="162">
        <f ca="1">IFERROR(IFERROR(SUMIF(INDIRECT(calc!Q$6),$D62,INDIRECT(calc!Q$9)),0)+IFERROR(SUMIF(INDIRECT(calc!Q$7),$D62,INDIRECT(calc!Q$10)),0)+IFERROR(SUMIF(INDIRECT(calc!Q$8),$D62,INDIRECT(calc!Q$11)),0),"")</f>
        <v>0</v>
      </c>
      <c r="Q62" s="162">
        <f ca="1">IFERROR(IFERROR(SUMIF(INDIRECT(calc!R$6),$D62,INDIRECT(calc!R$9)),0)+IFERROR(SUMIF(INDIRECT(calc!R$7),$D62,INDIRECT(calc!R$10)),0)+IFERROR(SUMIF(INDIRECT(calc!R$8),$D62,INDIRECT(calc!R$11)),0),"")</f>
        <v>0</v>
      </c>
      <c r="R62" s="162">
        <f ca="1">IFERROR(IFERROR(SUMIF(INDIRECT(calc!S$6),$D62,INDIRECT(calc!S$9)),0)+IFERROR(SUMIF(INDIRECT(calc!S$7),$D62,INDIRECT(calc!S$10)),0)+IFERROR(SUMIF(INDIRECT(calc!S$8),$D62,INDIRECT(calc!S$11)),0),"")</f>
        <v>0</v>
      </c>
      <c r="S62" s="162">
        <f ca="1">IFERROR(IFERROR(SUMIF(INDIRECT(calc!T$6),$D62,INDIRECT(calc!T$9)),0)+IFERROR(SUMIF(INDIRECT(calc!T$7),$D62,INDIRECT(calc!T$10)),0)+IFERROR(SUMIF(INDIRECT(calc!T$8),$D62,INDIRECT(calc!T$11)),0),"")</f>
        <v>0</v>
      </c>
      <c r="T62" s="162">
        <f ca="1">IFERROR(IFERROR(SUMIF(INDIRECT(calc!U$6),$D62,INDIRECT(calc!U$9)),0)+IFERROR(SUMIF(INDIRECT(calc!U$7),$D62,INDIRECT(calc!U$10)),0)+IFERROR(SUMIF(INDIRECT(calc!U$8),$D62,INDIRECT(calc!U$11)),0),"")</f>
        <v>0</v>
      </c>
      <c r="U62" s="162">
        <f ca="1">IFERROR(IFERROR(SUMIF(INDIRECT(calc!V$6),$D62,INDIRECT(calc!V$9)),0)+IFERROR(SUMIF(INDIRECT(calc!V$7),$D62,INDIRECT(calc!V$10)),0)+IFERROR(SUMIF(INDIRECT(calc!V$8),$D62,INDIRECT(calc!V$11)),0),"")</f>
        <v>0</v>
      </c>
      <c r="V62" s="162">
        <f ca="1">IFERROR(IFERROR(SUMIF(INDIRECT(calc!W$6),$D62,INDIRECT(calc!W$9)),0)+IFERROR(SUMIF(INDIRECT(calc!W$7),$D62,INDIRECT(calc!W$10)),0)+IFERROR(SUMIF(INDIRECT(calc!W$8),$D62,INDIRECT(calc!W$11)),0),"")</f>
        <v>0</v>
      </c>
      <c r="W62" s="162">
        <f ca="1">IFERROR(IFERROR(SUMIF(INDIRECT(calc!X$6),$D62,INDIRECT(calc!X$9)),0)+IFERROR(SUMIF(INDIRECT(calc!X$7),$D62,INDIRECT(calc!X$10)),0)+IFERROR(SUMIF(INDIRECT(calc!X$8),$D62,INDIRECT(calc!X$11)),0),"")</f>
        <v>0</v>
      </c>
      <c r="Y62" s="151"/>
    </row>
    <row r="63" spans="3:25">
      <c r="C63" s="163" t="str">
        <f t="shared" ca="1" si="0"/>
        <v/>
      </c>
      <c r="D63" s="136" t="str">
        <f>LEFT(Stocks!D63,9)</f>
        <v>7620543TA</v>
      </c>
      <c r="E63" s="136" t="str">
        <f ca="1">IF(calc!F63="","",IF(OFFSET(INDIRECT(calc!F63),,-1)&lt;&gt;"",OFFSET(INDIRECT(calc!F63),,-1),IF(OFFSET(INDIRECT(calc!F63),,-2)&lt;&gt;"",OFFSET(INDIRECT(calc!F63),,-2),IF(OFFSET(INDIRECT(calc!F63),,-3)&lt;&gt;"",OFFSET(INDIRECT(calc!F63),,-3),IF(OFFSET(INDIRECT(calc!F63),,-4)&lt;&gt;"",OFFSET(INDIRECT(calc!F63),,-4),IF(OFFSET(INDIRECT(calc!F63),,-5)&lt;&gt;"",OFFSET(INDIRECT(calc!F63),,-5),IF(OFFSET(INDIRECT(calc!F63),,-6),OFFSET(INDIRECT(calc!F63),,-6))))))))</f>
        <v>GROUND STRAP HEATSHIELD DML MFA2 FWD</v>
      </c>
      <c r="F63" s="159">
        <f>Stocks!B63</f>
        <v>154</v>
      </c>
      <c r="G63" s="159">
        <f t="shared" ca="1" si="1"/>
        <v>19</v>
      </c>
      <c r="H63" s="165">
        <f t="shared" ca="1" si="2"/>
        <v>0</v>
      </c>
      <c r="I63" s="162">
        <f ca="1">IFERROR(IFERROR(SUMIF(INDIRECT(calc!J$6),$D63,INDIRECT(calc!J$9)),0)+IFERROR(SUMIF(INDIRECT(calc!J$7),$D63,INDIRECT(calc!J$10)),0)+IFERROR(SUMIF(INDIRECT(calc!J$8),$D63,INDIRECT(calc!J$11)),0),"")</f>
        <v>0</v>
      </c>
      <c r="J63" s="162">
        <f ca="1">IFERROR(IFERROR(SUMIF(INDIRECT(calc!K$6),$D63,INDIRECT(calc!K$9)),0)+IFERROR(SUMIF(INDIRECT(calc!K$7),$D63,INDIRECT(calc!K$10)),0)+IFERROR(SUMIF(INDIRECT(calc!K$8),$D63,INDIRECT(calc!K$11)),0),"")</f>
        <v>19</v>
      </c>
      <c r="K63" s="162">
        <f ca="1">IFERROR(SUMIF(INDIRECT(calc!L$6),$D63,INDIRECT(calc!L$9)),0)+IFERROR(SUMIF(INDIRECT(calc!L$7),$D63,INDIRECT(calc!L$10)),0)+IFERROR(SUMIF(INDIRECT(calc!L$8),$D63,INDIRECT(calc!L$11)),0)</f>
        <v>0</v>
      </c>
      <c r="L63" s="162">
        <f ca="1">IFERROR(IFERROR(SUMIF(INDIRECT(calc!M$6),$D63,INDIRECT(calc!M$9)),0)+IFERROR(SUMIF(INDIRECT(calc!M$7),$D63,INDIRECT(calc!M$10)),0)+IFERROR(SUMIF(INDIRECT(calc!M$8),$D63,INDIRECT(calc!M$11)),0),"")</f>
        <v>0</v>
      </c>
      <c r="M63" s="162">
        <f ca="1">IFERROR(IFERROR(SUMIF(INDIRECT(calc!N$6),$D63,INDIRECT(calc!N$9)),0)+IFERROR(SUMIF(INDIRECT(calc!N$7),$D63,INDIRECT(calc!N$10)),0)+IFERROR(SUMIF(INDIRECT(calc!N$8),$D63,INDIRECT(calc!N$11)),0),"")</f>
        <v>0</v>
      </c>
      <c r="N63" s="162">
        <f ca="1">IFERROR(IFERROR(SUMIF(INDIRECT(calc!O$6),$D63,INDIRECT(calc!O$9)),0)+IFERROR(SUMIF(INDIRECT(calc!O$7),$D63,INDIRECT(calc!O$10)),0)+IFERROR(SUMIF(INDIRECT(calc!O$8),$D63,INDIRECT(calc!O$11)),0),"")</f>
        <v>0</v>
      </c>
      <c r="O63" s="162">
        <f ca="1">IFERROR(IFERROR(SUMIF(INDIRECT(calc!P$6),$D63,INDIRECT(calc!P$9)),0)+IFERROR(SUMIF(INDIRECT(calc!P$7),$D63,INDIRECT(calc!P$10)),0)+IFERROR(SUMIF(INDIRECT(calc!P$8),$D63,INDIRECT(calc!P$11)),0),"")</f>
        <v>0</v>
      </c>
      <c r="P63" s="162">
        <f ca="1">IFERROR(IFERROR(SUMIF(INDIRECT(calc!Q$6),$D63,INDIRECT(calc!Q$9)),0)+IFERROR(SUMIF(INDIRECT(calc!Q$7),$D63,INDIRECT(calc!Q$10)),0)+IFERROR(SUMIF(INDIRECT(calc!Q$8),$D63,INDIRECT(calc!Q$11)),0),"")</f>
        <v>0</v>
      </c>
      <c r="Q63" s="162">
        <f ca="1">IFERROR(IFERROR(SUMIF(INDIRECT(calc!R$6),$D63,INDIRECT(calc!R$9)),0)+IFERROR(SUMIF(INDIRECT(calc!R$7),$D63,INDIRECT(calc!R$10)),0)+IFERROR(SUMIF(INDIRECT(calc!R$8),$D63,INDIRECT(calc!R$11)),0),"")</f>
        <v>0</v>
      </c>
      <c r="R63" s="162">
        <f ca="1">IFERROR(IFERROR(SUMIF(INDIRECT(calc!S$6),$D63,INDIRECT(calc!S$9)),0)+IFERROR(SUMIF(INDIRECT(calc!S$7),$D63,INDIRECT(calc!S$10)),0)+IFERROR(SUMIF(INDIRECT(calc!S$8),$D63,INDIRECT(calc!S$11)),0),"")</f>
        <v>0</v>
      </c>
      <c r="S63" s="162">
        <f ca="1">IFERROR(IFERROR(SUMIF(INDIRECT(calc!T$6),$D63,INDIRECT(calc!T$9)),0)+IFERROR(SUMIF(INDIRECT(calc!T$7),$D63,INDIRECT(calc!T$10)),0)+IFERROR(SUMIF(INDIRECT(calc!T$8),$D63,INDIRECT(calc!T$11)),0),"")</f>
        <v>0</v>
      </c>
      <c r="T63" s="162">
        <f ca="1">IFERROR(IFERROR(SUMIF(INDIRECT(calc!U$6),$D63,INDIRECT(calc!U$9)),0)+IFERROR(SUMIF(INDIRECT(calc!U$7),$D63,INDIRECT(calc!U$10)),0)+IFERROR(SUMIF(INDIRECT(calc!U$8),$D63,INDIRECT(calc!U$11)),0),"")</f>
        <v>0</v>
      </c>
      <c r="U63" s="162">
        <f ca="1">IFERROR(IFERROR(SUMIF(INDIRECT(calc!V$6),$D63,INDIRECT(calc!V$9)),0)+IFERROR(SUMIF(INDIRECT(calc!V$7),$D63,INDIRECT(calc!V$10)),0)+IFERROR(SUMIF(INDIRECT(calc!V$8),$D63,INDIRECT(calc!V$11)),0),"")</f>
        <v>0</v>
      </c>
      <c r="V63" s="162">
        <f ca="1">IFERROR(IFERROR(SUMIF(INDIRECT(calc!W$6),$D63,INDIRECT(calc!W$9)),0)+IFERROR(SUMIF(INDIRECT(calc!W$7),$D63,INDIRECT(calc!W$10)),0)+IFERROR(SUMIF(INDIRECT(calc!W$8),$D63,INDIRECT(calc!W$11)),0),"")</f>
        <v>0</v>
      </c>
      <c r="W63" s="162">
        <f ca="1">IFERROR(IFERROR(SUMIF(INDIRECT(calc!X$6),$D63,INDIRECT(calc!X$9)),0)+IFERROR(SUMIF(INDIRECT(calc!X$7),$D63,INDIRECT(calc!X$10)),0)+IFERROR(SUMIF(INDIRECT(calc!X$8),$D63,INDIRECT(calc!X$11)),0),"")</f>
        <v>0</v>
      </c>
      <c r="Y63" s="151"/>
    </row>
    <row r="64" spans="3:25">
      <c r="C64" s="163" t="str">
        <f t="shared" ca="1" si="0"/>
        <v/>
      </c>
      <c r="D64" s="136" t="str">
        <f>LEFT(Stocks!D64,9)</f>
        <v>7720379TA</v>
      </c>
      <c r="E64" s="136" t="str">
        <f ca="1">IF(calc!F64="","",IF(OFFSET(INDIRECT(calc!F64),,-1)&lt;&gt;"",OFFSET(INDIRECT(calc!F64),,-1),IF(OFFSET(INDIRECT(calc!F64),,-2)&lt;&gt;"",OFFSET(INDIRECT(calc!F64),,-2),IF(OFFSET(INDIRECT(calc!F64),,-3)&lt;&gt;"",OFFSET(INDIRECT(calc!F64),,-3),IF(OFFSET(INDIRECT(calc!F64),,-4)&lt;&gt;"",OFFSET(INDIRECT(calc!F64),,-4),IF(OFFSET(INDIRECT(calc!F64),,-5)&lt;&gt;"",OFFSET(INDIRECT(calc!F64),,-5),IF(OFFSET(INDIRECT(calc!F64),,-6),OFFSET(INDIRECT(calc!F64),,-6))))))))</f>
        <v/>
      </c>
      <c r="F64" s="159">
        <f>Stocks!B64</f>
        <v>380</v>
      </c>
      <c r="G64" s="159">
        <f t="shared" ca="1" si="1"/>
        <v>0</v>
      </c>
      <c r="H64" s="165">
        <f t="shared" ca="1" si="2"/>
        <v>0</v>
      </c>
      <c r="I64" s="162">
        <f ca="1">IFERROR(IFERROR(SUMIF(INDIRECT(calc!J$6),$D64,INDIRECT(calc!J$9)),0)+IFERROR(SUMIF(INDIRECT(calc!J$7),$D64,INDIRECT(calc!J$10)),0)+IFERROR(SUMIF(INDIRECT(calc!J$8),$D64,INDIRECT(calc!J$11)),0),"")</f>
        <v>0</v>
      </c>
      <c r="J64" s="162">
        <f ca="1">IFERROR(IFERROR(SUMIF(INDIRECT(calc!K$6),$D64,INDIRECT(calc!K$9)),0)+IFERROR(SUMIF(INDIRECT(calc!K$7),$D64,INDIRECT(calc!K$10)),0)+IFERROR(SUMIF(INDIRECT(calc!K$8),$D64,INDIRECT(calc!K$11)),0),"")</f>
        <v>0</v>
      </c>
      <c r="K64" s="162">
        <f ca="1">IFERROR(SUMIF(INDIRECT(calc!L$6),$D64,INDIRECT(calc!L$9)),0)+IFERROR(SUMIF(INDIRECT(calc!L$7),$D64,INDIRECT(calc!L$10)),0)+IFERROR(SUMIF(INDIRECT(calc!L$8),$D64,INDIRECT(calc!L$11)),0)</f>
        <v>0</v>
      </c>
      <c r="L64" s="162">
        <f ca="1">IFERROR(IFERROR(SUMIF(INDIRECT(calc!M$6),$D64,INDIRECT(calc!M$9)),0)+IFERROR(SUMIF(INDIRECT(calc!M$7),$D64,INDIRECT(calc!M$10)),0)+IFERROR(SUMIF(INDIRECT(calc!M$8),$D64,INDIRECT(calc!M$11)),0),"")</f>
        <v>0</v>
      </c>
      <c r="M64" s="162">
        <f ca="1">IFERROR(IFERROR(SUMIF(INDIRECT(calc!N$6),$D64,INDIRECT(calc!N$9)),0)+IFERROR(SUMIF(INDIRECT(calc!N$7),$D64,INDIRECT(calc!N$10)),0)+IFERROR(SUMIF(INDIRECT(calc!N$8),$D64,INDIRECT(calc!N$11)),0),"")</f>
        <v>0</v>
      </c>
      <c r="N64" s="162">
        <f ca="1">IFERROR(IFERROR(SUMIF(INDIRECT(calc!O$6),$D64,INDIRECT(calc!O$9)),0)+IFERROR(SUMIF(INDIRECT(calc!O$7),$D64,INDIRECT(calc!O$10)),0)+IFERROR(SUMIF(INDIRECT(calc!O$8),$D64,INDIRECT(calc!O$11)),0),"")</f>
        <v>0</v>
      </c>
      <c r="O64" s="162">
        <f ca="1">IFERROR(IFERROR(SUMIF(INDIRECT(calc!P$6),$D64,INDIRECT(calc!P$9)),0)+IFERROR(SUMIF(INDIRECT(calc!P$7),$D64,INDIRECT(calc!P$10)),0)+IFERROR(SUMIF(INDIRECT(calc!P$8),$D64,INDIRECT(calc!P$11)),0),"")</f>
        <v>0</v>
      </c>
      <c r="P64" s="162">
        <f ca="1">IFERROR(IFERROR(SUMIF(INDIRECT(calc!Q$6),$D64,INDIRECT(calc!Q$9)),0)+IFERROR(SUMIF(INDIRECT(calc!Q$7),$D64,INDIRECT(calc!Q$10)),0)+IFERROR(SUMIF(INDIRECT(calc!Q$8),$D64,INDIRECT(calc!Q$11)),0),"")</f>
        <v>0</v>
      </c>
      <c r="Q64" s="162">
        <f ca="1">IFERROR(IFERROR(SUMIF(INDIRECT(calc!R$6),$D64,INDIRECT(calc!R$9)),0)+IFERROR(SUMIF(INDIRECT(calc!R$7),$D64,INDIRECT(calc!R$10)),0)+IFERROR(SUMIF(INDIRECT(calc!R$8),$D64,INDIRECT(calc!R$11)),0),"")</f>
        <v>0</v>
      </c>
      <c r="R64" s="162">
        <f ca="1">IFERROR(IFERROR(SUMIF(INDIRECT(calc!S$6),$D64,INDIRECT(calc!S$9)),0)+IFERROR(SUMIF(INDIRECT(calc!S$7),$D64,INDIRECT(calc!S$10)),0)+IFERROR(SUMIF(INDIRECT(calc!S$8),$D64,INDIRECT(calc!S$11)),0),"")</f>
        <v>0</v>
      </c>
      <c r="S64" s="162">
        <f ca="1">IFERROR(IFERROR(SUMIF(INDIRECT(calc!T$6),$D64,INDIRECT(calc!T$9)),0)+IFERROR(SUMIF(INDIRECT(calc!T$7),$D64,INDIRECT(calc!T$10)),0)+IFERROR(SUMIF(INDIRECT(calc!T$8),$D64,INDIRECT(calc!T$11)),0),"")</f>
        <v>0</v>
      </c>
      <c r="T64" s="162">
        <f ca="1">IFERROR(IFERROR(SUMIF(INDIRECT(calc!U$6),$D64,INDIRECT(calc!U$9)),0)+IFERROR(SUMIF(INDIRECT(calc!U$7),$D64,INDIRECT(calc!U$10)),0)+IFERROR(SUMIF(INDIRECT(calc!U$8),$D64,INDIRECT(calc!U$11)),0),"")</f>
        <v>0</v>
      </c>
      <c r="U64" s="162">
        <f ca="1">IFERROR(IFERROR(SUMIF(INDIRECT(calc!V$6),$D64,INDIRECT(calc!V$9)),0)+IFERROR(SUMIF(INDIRECT(calc!V$7),$D64,INDIRECT(calc!V$10)),0)+IFERROR(SUMIF(INDIRECT(calc!V$8),$D64,INDIRECT(calc!V$11)),0),"")</f>
        <v>0</v>
      </c>
      <c r="V64" s="162">
        <f ca="1">IFERROR(IFERROR(SUMIF(INDIRECT(calc!W$6),$D64,INDIRECT(calc!W$9)),0)+IFERROR(SUMIF(INDIRECT(calc!W$7),$D64,INDIRECT(calc!W$10)),0)+IFERROR(SUMIF(INDIRECT(calc!W$8),$D64,INDIRECT(calc!W$11)),0),"")</f>
        <v>0</v>
      </c>
      <c r="W64" s="162">
        <f ca="1">IFERROR(IFERROR(SUMIF(INDIRECT(calc!X$6),$D64,INDIRECT(calc!X$9)),0)+IFERROR(SUMIF(INDIRECT(calc!X$7),$D64,INDIRECT(calc!X$10)),0)+IFERROR(SUMIF(INDIRECT(calc!X$8),$D64,INDIRECT(calc!X$11)),0),"")</f>
        <v>0</v>
      </c>
      <c r="Y64" s="151"/>
    </row>
    <row r="65" spans="3:25">
      <c r="C65" s="163" t="str">
        <f t="shared" ca="1" si="0"/>
        <v/>
      </c>
      <c r="D65" s="136" t="str">
        <f>LEFT(Stocks!D65,9)</f>
        <v>7410189AA</v>
      </c>
      <c r="E65" s="136" t="str">
        <f ca="1">IF(calc!F65="","",IF(OFFSET(INDIRECT(calc!F65),,-1)&lt;&gt;"",OFFSET(INDIRECT(calc!F65),,-1),IF(OFFSET(INDIRECT(calc!F65),,-2)&lt;&gt;"",OFFSET(INDIRECT(calc!F65),,-2),IF(OFFSET(INDIRECT(calc!F65),,-3)&lt;&gt;"",OFFSET(INDIRECT(calc!F65),,-3),IF(OFFSET(INDIRECT(calc!F65),,-4)&lt;&gt;"",OFFSET(INDIRECT(calc!F65),,-4),IF(OFFSET(INDIRECT(calc!F65),,-5)&lt;&gt;"",OFFSET(INDIRECT(calc!F65),,-5),IF(OFFSET(INDIRECT(calc!F65),,-6),OFFSET(INDIRECT(calc!F65),,-6))))))))</f>
        <v>INLET CHECK VALVE</v>
      </c>
      <c r="F65" s="159">
        <f>Stocks!B65</f>
        <v>67</v>
      </c>
      <c r="G65" s="159">
        <f t="shared" ca="1" si="1"/>
        <v>3</v>
      </c>
      <c r="H65" s="165">
        <f t="shared" ca="1" si="2"/>
        <v>0</v>
      </c>
      <c r="I65" s="162">
        <f ca="1">IFERROR(IFERROR(SUMIF(INDIRECT(calc!J$6),$D65,INDIRECT(calc!J$9)),0)+IFERROR(SUMIF(INDIRECT(calc!J$7),$D65,INDIRECT(calc!J$10)),0)+IFERROR(SUMIF(INDIRECT(calc!J$8),$D65,INDIRECT(calc!J$11)),0),"")</f>
        <v>0</v>
      </c>
      <c r="J65" s="162">
        <f ca="1">IFERROR(IFERROR(SUMIF(INDIRECT(calc!K$6),$D65,INDIRECT(calc!K$9)),0)+IFERROR(SUMIF(INDIRECT(calc!K$7),$D65,INDIRECT(calc!K$10)),0)+IFERROR(SUMIF(INDIRECT(calc!K$8),$D65,INDIRECT(calc!K$11)),0),"")</f>
        <v>3</v>
      </c>
      <c r="K65" s="162">
        <f ca="1">IFERROR(SUMIF(INDIRECT(calc!L$6),$D65,INDIRECT(calc!L$9)),0)+IFERROR(SUMIF(INDIRECT(calc!L$7),$D65,INDIRECT(calc!L$10)),0)+IFERROR(SUMIF(INDIRECT(calc!L$8),$D65,INDIRECT(calc!L$11)),0)</f>
        <v>0</v>
      </c>
      <c r="L65" s="162">
        <f ca="1">IFERROR(IFERROR(SUMIF(INDIRECT(calc!M$6),$D65,INDIRECT(calc!M$9)),0)+IFERROR(SUMIF(INDIRECT(calc!M$7),$D65,INDIRECT(calc!M$10)),0)+IFERROR(SUMIF(INDIRECT(calc!M$8),$D65,INDIRECT(calc!M$11)),0),"")</f>
        <v>0</v>
      </c>
      <c r="M65" s="162">
        <f ca="1">IFERROR(IFERROR(SUMIF(INDIRECT(calc!N$6),$D65,INDIRECT(calc!N$9)),0)+IFERROR(SUMIF(INDIRECT(calc!N$7),$D65,INDIRECT(calc!N$10)),0)+IFERROR(SUMIF(INDIRECT(calc!N$8),$D65,INDIRECT(calc!N$11)),0),"")</f>
        <v>0</v>
      </c>
      <c r="N65" s="162">
        <f ca="1">IFERROR(IFERROR(SUMIF(INDIRECT(calc!O$6),$D65,INDIRECT(calc!O$9)),0)+IFERROR(SUMIF(INDIRECT(calc!O$7),$D65,INDIRECT(calc!O$10)),0)+IFERROR(SUMIF(INDIRECT(calc!O$8),$D65,INDIRECT(calc!O$11)),0),"")</f>
        <v>0</v>
      </c>
      <c r="O65" s="162">
        <f ca="1">IFERROR(IFERROR(SUMIF(INDIRECT(calc!P$6),$D65,INDIRECT(calc!P$9)),0)+IFERROR(SUMIF(INDIRECT(calc!P$7),$D65,INDIRECT(calc!P$10)),0)+IFERROR(SUMIF(INDIRECT(calc!P$8),$D65,INDIRECT(calc!P$11)),0),"")</f>
        <v>0</v>
      </c>
      <c r="P65" s="162">
        <f ca="1">IFERROR(IFERROR(SUMIF(INDIRECT(calc!Q$6),$D65,INDIRECT(calc!Q$9)),0)+IFERROR(SUMIF(INDIRECT(calc!Q$7),$D65,INDIRECT(calc!Q$10)),0)+IFERROR(SUMIF(INDIRECT(calc!Q$8),$D65,INDIRECT(calc!Q$11)),0),"")</f>
        <v>0</v>
      </c>
      <c r="Q65" s="162">
        <f ca="1">IFERROR(IFERROR(SUMIF(INDIRECT(calc!R$6),$D65,INDIRECT(calc!R$9)),0)+IFERROR(SUMIF(INDIRECT(calc!R$7),$D65,INDIRECT(calc!R$10)),0)+IFERROR(SUMIF(INDIRECT(calc!R$8),$D65,INDIRECT(calc!R$11)),0),"")</f>
        <v>0</v>
      </c>
      <c r="R65" s="162">
        <f ca="1">IFERROR(IFERROR(SUMIF(INDIRECT(calc!S$6),$D65,INDIRECT(calc!S$9)),0)+IFERROR(SUMIF(INDIRECT(calc!S$7),$D65,INDIRECT(calc!S$10)),0)+IFERROR(SUMIF(INDIRECT(calc!S$8),$D65,INDIRECT(calc!S$11)),0),"")</f>
        <v>0</v>
      </c>
      <c r="S65" s="162">
        <f ca="1">IFERROR(IFERROR(SUMIF(INDIRECT(calc!T$6),$D65,INDIRECT(calc!T$9)),0)+IFERROR(SUMIF(INDIRECT(calc!T$7),$D65,INDIRECT(calc!T$10)),0)+IFERROR(SUMIF(INDIRECT(calc!T$8),$D65,INDIRECT(calc!T$11)),0),"")</f>
        <v>0</v>
      </c>
      <c r="T65" s="162">
        <f ca="1">IFERROR(IFERROR(SUMIF(INDIRECT(calc!U$6),$D65,INDIRECT(calc!U$9)),0)+IFERROR(SUMIF(INDIRECT(calc!U$7),$D65,INDIRECT(calc!U$10)),0)+IFERROR(SUMIF(INDIRECT(calc!U$8),$D65,INDIRECT(calc!U$11)),0),"")</f>
        <v>0</v>
      </c>
      <c r="U65" s="162">
        <f ca="1">IFERROR(IFERROR(SUMIF(INDIRECT(calc!V$6),$D65,INDIRECT(calc!V$9)),0)+IFERROR(SUMIF(INDIRECT(calc!V$7),$D65,INDIRECT(calc!V$10)),0)+IFERROR(SUMIF(INDIRECT(calc!V$8),$D65,INDIRECT(calc!V$11)),0),"")</f>
        <v>0</v>
      </c>
      <c r="V65" s="162">
        <f ca="1">IFERROR(IFERROR(SUMIF(INDIRECT(calc!W$6),$D65,INDIRECT(calc!W$9)),0)+IFERROR(SUMIF(INDIRECT(calc!W$7),$D65,INDIRECT(calc!W$10)),0)+IFERROR(SUMIF(INDIRECT(calc!W$8),$D65,INDIRECT(calc!W$11)),0),"")</f>
        <v>0</v>
      </c>
      <c r="W65" s="162">
        <f ca="1">IFERROR(IFERROR(SUMIF(INDIRECT(calc!X$6),$D65,INDIRECT(calc!X$9)),0)+IFERROR(SUMIF(INDIRECT(calc!X$7),$D65,INDIRECT(calc!X$10)),0)+IFERROR(SUMIF(INDIRECT(calc!X$8),$D65,INDIRECT(calc!X$11)),0),"")</f>
        <v>0</v>
      </c>
      <c r="Y65" s="151"/>
    </row>
    <row r="66" spans="3:25">
      <c r="C66" s="163" t="str">
        <f t="shared" ca="1" si="0"/>
        <v/>
      </c>
      <c r="D66" s="136" t="str">
        <f>LEFT(Stocks!D66,9)</f>
        <v>7432689TA</v>
      </c>
      <c r="E66" s="136" t="str">
        <f ca="1">IF(calc!F66="","",IF(OFFSET(INDIRECT(calc!F66),,-1)&lt;&gt;"",OFFSET(INDIRECT(calc!F66),,-1),IF(OFFSET(INDIRECT(calc!F66),,-2)&lt;&gt;"",OFFSET(INDIRECT(calc!F66),,-2),IF(OFFSET(INDIRECT(calc!F66),,-3)&lt;&gt;"",OFFSET(INDIRECT(calc!F66),,-3),IF(OFFSET(INDIRECT(calc!F66),,-4)&lt;&gt;"",OFFSET(INDIRECT(calc!F66),,-4),IF(OFFSET(INDIRECT(calc!F66),,-5)&lt;&gt;"",OFFSET(INDIRECT(calc!F66),,-5),IF(OFFSET(INDIRECT(calc!F66),,-6),OFFSET(INDIRECT(calc!F66),,-6))))))))</f>
        <v/>
      </c>
      <c r="F66" s="159">
        <f>Stocks!B66</f>
        <v>11</v>
      </c>
      <c r="G66" s="159">
        <f t="shared" ca="1" si="1"/>
        <v>0</v>
      </c>
      <c r="H66" s="165">
        <f t="shared" ca="1" si="2"/>
        <v>0</v>
      </c>
      <c r="I66" s="162">
        <f ca="1">IFERROR(IFERROR(SUMIF(INDIRECT(calc!J$6),$D66,INDIRECT(calc!J$9)),0)+IFERROR(SUMIF(INDIRECT(calc!J$7),$D66,INDIRECT(calc!J$10)),0)+IFERROR(SUMIF(INDIRECT(calc!J$8),$D66,INDIRECT(calc!J$11)),0),"")</f>
        <v>0</v>
      </c>
      <c r="J66" s="162">
        <f ca="1">IFERROR(IFERROR(SUMIF(INDIRECT(calc!K$6),$D66,INDIRECT(calc!K$9)),0)+IFERROR(SUMIF(INDIRECT(calc!K$7),$D66,INDIRECT(calc!K$10)),0)+IFERROR(SUMIF(INDIRECT(calc!K$8),$D66,INDIRECT(calc!K$11)),0),"")</f>
        <v>0</v>
      </c>
      <c r="K66" s="162">
        <f ca="1">IFERROR(SUMIF(INDIRECT(calc!L$6),$D66,INDIRECT(calc!L$9)),0)+IFERROR(SUMIF(INDIRECT(calc!L$7),$D66,INDIRECT(calc!L$10)),0)+IFERROR(SUMIF(INDIRECT(calc!L$8),$D66,INDIRECT(calc!L$11)),0)</f>
        <v>0</v>
      </c>
      <c r="L66" s="162">
        <f ca="1">IFERROR(IFERROR(SUMIF(INDIRECT(calc!M$6),$D66,INDIRECT(calc!M$9)),0)+IFERROR(SUMIF(INDIRECT(calc!M$7),$D66,INDIRECT(calc!M$10)),0)+IFERROR(SUMIF(INDIRECT(calc!M$8),$D66,INDIRECT(calc!M$11)),0),"")</f>
        <v>0</v>
      </c>
      <c r="M66" s="162">
        <f ca="1">IFERROR(IFERROR(SUMIF(INDIRECT(calc!N$6),$D66,INDIRECT(calc!N$9)),0)+IFERROR(SUMIF(INDIRECT(calc!N$7),$D66,INDIRECT(calc!N$10)),0)+IFERROR(SUMIF(INDIRECT(calc!N$8),$D66,INDIRECT(calc!N$11)),0),"")</f>
        <v>0</v>
      </c>
      <c r="N66" s="162">
        <f ca="1">IFERROR(IFERROR(SUMIF(INDIRECT(calc!O$6),$D66,INDIRECT(calc!O$9)),0)+IFERROR(SUMIF(INDIRECT(calc!O$7),$D66,INDIRECT(calc!O$10)),0)+IFERROR(SUMIF(INDIRECT(calc!O$8),$D66,INDIRECT(calc!O$11)),0),"")</f>
        <v>0</v>
      </c>
      <c r="O66" s="162">
        <f ca="1">IFERROR(IFERROR(SUMIF(INDIRECT(calc!P$6),$D66,INDIRECT(calc!P$9)),0)+IFERROR(SUMIF(INDIRECT(calc!P$7),$D66,INDIRECT(calc!P$10)),0)+IFERROR(SUMIF(INDIRECT(calc!P$8),$D66,INDIRECT(calc!P$11)),0),"")</f>
        <v>0</v>
      </c>
      <c r="P66" s="162">
        <f ca="1">IFERROR(IFERROR(SUMIF(INDIRECT(calc!Q$6),$D66,INDIRECT(calc!Q$9)),0)+IFERROR(SUMIF(INDIRECT(calc!Q$7),$D66,INDIRECT(calc!Q$10)),0)+IFERROR(SUMIF(INDIRECT(calc!Q$8),$D66,INDIRECT(calc!Q$11)),0),"")</f>
        <v>0</v>
      </c>
      <c r="Q66" s="162">
        <f ca="1">IFERROR(IFERROR(SUMIF(INDIRECT(calc!R$6),$D66,INDIRECT(calc!R$9)),0)+IFERROR(SUMIF(INDIRECT(calc!R$7),$D66,INDIRECT(calc!R$10)),0)+IFERROR(SUMIF(INDIRECT(calc!R$8),$D66,INDIRECT(calc!R$11)),0),"")</f>
        <v>0</v>
      </c>
      <c r="R66" s="162">
        <f ca="1">IFERROR(IFERROR(SUMIF(INDIRECT(calc!S$6),$D66,INDIRECT(calc!S$9)),0)+IFERROR(SUMIF(INDIRECT(calc!S$7),$D66,INDIRECT(calc!S$10)),0)+IFERROR(SUMIF(INDIRECT(calc!S$8),$D66,INDIRECT(calc!S$11)),0),"")</f>
        <v>0</v>
      </c>
      <c r="S66" s="162">
        <f ca="1">IFERROR(IFERROR(SUMIF(INDIRECT(calc!T$6),$D66,INDIRECT(calc!T$9)),0)+IFERROR(SUMIF(INDIRECT(calc!T$7),$D66,INDIRECT(calc!T$10)),0)+IFERROR(SUMIF(INDIRECT(calc!T$8),$D66,INDIRECT(calc!T$11)),0),"")</f>
        <v>0</v>
      </c>
      <c r="T66" s="162">
        <f ca="1">IFERROR(IFERROR(SUMIF(INDIRECT(calc!U$6),$D66,INDIRECT(calc!U$9)),0)+IFERROR(SUMIF(INDIRECT(calc!U$7),$D66,INDIRECT(calc!U$10)),0)+IFERROR(SUMIF(INDIRECT(calc!U$8),$D66,INDIRECT(calc!U$11)),0),"")</f>
        <v>0</v>
      </c>
      <c r="U66" s="162">
        <f ca="1">IFERROR(IFERROR(SUMIF(INDIRECT(calc!V$6),$D66,INDIRECT(calc!V$9)),0)+IFERROR(SUMIF(INDIRECT(calc!V$7),$D66,INDIRECT(calc!V$10)),0)+IFERROR(SUMIF(INDIRECT(calc!V$8),$D66,INDIRECT(calc!V$11)),0),"")</f>
        <v>0</v>
      </c>
      <c r="V66" s="162">
        <f ca="1">IFERROR(IFERROR(SUMIF(INDIRECT(calc!W$6),$D66,INDIRECT(calc!W$9)),0)+IFERROR(SUMIF(INDIRECT(calc!W$7),$D66,INDIRECT(calc!W$10)),0)+IFERROR(SUMIF(INDIRECT(calc!W$8),$D66,INDIRECT(calc!W$11)),0),"")</f>
        <v>0</v>
      </c>
      <c r="W66" s="162">
        <f ca="1">IFERROR(IFERROR(SUMIF(INDIRECT(calc!X$6),$D66,INDIRECT(calc!X$9)),0)+IFERROR(SUMIF(INDIRECT(calc!X$7),$D66,INDIRECT(calc!X$10)),0)+IFERROR(SUMIF(INDIRECT(calc!X$8),$D66,INDIRECT(calc!X$11)),0),"")</f>
        <v>0</v>
      </c>
      <c r="Y66" s="151"/>
    </row>
    <row r="67" spans="3:25">
      <c r="C67" s="163" t="str">
        <f t="shared" ref="C67:C130" ca="1" si="3">IF(H67&gt;0,"besoin","")</f>
        <v/>
      </c>
      <c r="D67" s="136" t="str">
        <f>LEFT(Stocks!D67,9)</f>
        <v>7432722TA</v>
      </c>
      <c r="E67" s="136" t="str">
        <f ca="1">IF(calc!F67="","",IF(OFFSET(INDIRECT(calc!F67),,-1)&lt;&gt;"",OFFSET(INDIRECT(calc!F67),,-1),IF(OFFSET(INDIRECT(calc!F67),,-2)&lt;&gt;"",OFFSET(INDIRECT(calc!F67),,-2),IF(OFFSET(INDIRECT(calc!F67),,-3)&lt;&gt;"",OFFSET(INDIRECT(calc!F67),,-3),IF(OFFSET(INDIRECT(calc!F67),,-4)&lt;&gt;"",OFFSET(INDIRECT(calc!F67),,-4),IF(OFFSET(INDIRECT(calc!F67),,-5)&lt;&gt;"",OFFSET(INDIRECT(calc!F67),,-5),IF(OFFSET(INDIRECT(calc!F67),,-6),OFFSET(INDIRECT(calc!F67),,-6))))))))</f>
        <v/>
      </c>
      <c r="F67" s="159">
        <f>Stocks!B67</f>
        <v>12</v>
      </c>
      <c r="G67" s="159">
        <f t="shared" ref="G67:G130" ca="1" si="4">SUM(I67:W67)</f>
        <v>0</v>
      </c>
      <c r="H67" s="165">
        <f t="shared" ref="H67:H130" ca="1" si="5">IF(G67&lt;F67,0,G67-F67)</f>
        <v>0</v>
      </c>
      <c r="I67" s="162">
        <f ca="1">IFERROR(IFERROR(SUMIF(INDIRECT(calc!J$6),$D67,INDIRECT(calc!J$9)),0)+IFERROR(SUMIF(INDIRECT(calc!J$7),$D67,INDIRECT(calc!J$10)),0)+IFERROR(SUMIF(INDIRECT(calc!J$8),$D67,INDIRECT(calc!J$11)),0),"")</f>
        <v>0</v>
      </c>
      <c r="J67" s="162">
        <f ca="1">IFERROR(IFERROR(SUMIF(INDIRECT(calc!K$6),$D67,INDIRECT(calc!K$9)),0)+IFERROR(SUMIF(INDIRECT(calc!K$7),$D67,INDIRECT(calc!K$10)),0)+IFERROR(SUMIF(INDIRECT(calc!K$8),$D67,INDIRECT(calc!K$11)),0),"")</f>
        <v>0</v>
      </c>
      <c r="K67" s="162">
        <f ca="1">IFERROR(SUMIF(INDIRECT(calc!L$6),$D67,INDIRECT(calc!L$9)),0)+IFERROR(SUMIF(INDIRECT(calc!L$7),$D67,INDIRECT(calc!L$10)),0)+IFERROR(SUMIF(INDIRECT(calc!L$8),$D67,INDIRECT(calc!L$11)),0)</f>
        <v>0</v>
      </c>
      <c r="L67" s="162">
        <f ca="1">IFERROR(IFERROR(SUMIF(INDIRECT(calc!M$6),$D67,INDIRECT(calc!M$9)),0)+IFERROR(SUMIF(INDIRECT(calc!M$7),$D67,INDIRECT(calc!M$10)),0)+IFERROR(SUMIF(INDIRECT(calc!M$8),$D67,INDIRECT(calc!M$11)),0),"")</f>
        <v>0</v>
      </c>
      <c r="M67" s="162">
        <f ca="1">IFERROR(IFERROR(SUMIF(INDIRECT(calc!N$6),$D67,INDIRECT(calc!N$9)),0)+IFERROR(SUMIF(INDIRECT(calc!N$7),$D67,INDIRECT(calc!N$10)),0)+IFERROR(SUMIF(INDIRECT(calc!N$8),$D67,INDIRECT(calc!N$11)),0),"")</f>
        <v>0</v>
      </c>
      <c r="N67" s="162">
        <f ca="1">IFERROR(IFERROR(SUMIF(INDIRECT(calc!O$6),$D67,INDIRECT(calc!O$9)),0)+IFERROR(SUMIF(INDIRECT(calc!O$7),$D67,INDIRECT(calc!O$10)),0)+IFERROR(SUMIF(INDIRECT(calc!O$8),$D67,INDIRECT(calc!O$11)),0),"")</f>
        <v>0</v>
      </c>
      <c r="O67" s="162">
        <f ca="1">IFERROR(IFERROR(SUMIF(INDIRECT(calc!P$6),$D67,INDIRECT(calc!P$9)),0)+IFERROR(SUMIF(INDIRECT(calc!P$7),$D67,INDIRECT(calc!P$10)),0)+IFERROR(SUMIF(INDIRECT(calc!P$8),$D67,INDIRECT(calc!P$11)),0),"")</f>
        <v>0</v>
      </c>
      <c r="P67" s="162">
        <f ca="1">IFERROR(IFERROR(SUMIF(INDIRECT(calc!Q$6),$D67,INDIRECT(calc!Q$9)),0)+IFERROR(SUMIF(INDIRECT(calc!Q$7),$D67,INDIRECT(calc!Q$10)),0)+IFERROR(SUMIF(INDIRECT(calc!Q$8),$D67,INDIRECT(calc!Q$11)),0),"")</f>
        <v>0</v>
      </c>
      <c r="Q67" s="162">
        <f ca="1">IFERROR(IFERROR(SUMIF(INDIRECT(calc!R$6),$D67,INDIRECT(calc!R$9)),0)+IFERROR(SUMIF(INDIRECT(calc!R$7),$D67,INDIRECT(calc!R$10)),0)+IFERROR(SUMIF(INDIRECT(calc!R$8),$D67,INDIRECT(calc!R$11)),0),"")</f>
        <v>0</v>
      </c>
      <c r="R67" s="162">
        <f ca="1">IFERROR(IFERROR(SUMIF(INDIRECT(calc!S$6),$D67,INDIRECT(calc!S$9)),0)+IFERROR(SUMIF(INDIRECT(calc!S$7),$D67,INDIRECT(calc!S$10)),0)+IFERROR(SUMIF(INDIRECT(calc!S$8),$D67,INDIRECT(calc!S$11)),0),"")</f>
        <v>0</v>
      </c>
      <c r="S67" s="162">
        <f ca="1">IFERROR(IFERROR(SUMIF(INDIRECT(calc!T$6),$D67,INDIRECT(calc!T$9)),0)+IFERROR(SUMIF(INDIRECT(calc!T$7),$D67,INDIRECT(calc!T$10)),0)+IFERROR(SUMIF(INDIRECT(calc!T$8),$D67,INDIRECT(calc!T$11)),0),"")</f>
        <v>0</v>
      </c>
      <c r="T67" s="162">
        <f ca="1">IFERROR(IFERROR(SUMIF(INDIRECT(calc!U$6),$D67,INDIRECT(calc!U$9)),0)+IFERROR(SUMIF(INDIRECT(calc!U$7),$D67,INDIRECT(calc!U$10)),0)+IFERROR(SUMIF(INDIRECT(calc!U$8),$D67,INDIRECT(calc!U$11)),0),"")</f>
        <v>0</v>
      </c>
      <c r="U67" s="162">
        <f ca="1">IFERROR(IFERROR(SUMIF(INDIRECT(calc!V$6),$D67,INDIRECT(calc!V$9)),0)+IFERROR(SUMIF(INDIRECT(calc!V$7),$D67,INDIRECT(calc!V$10)),0)+IFERROR(SUMIF(INDIRECT(calc!V$8),$D67,INDIRECT(calc!V$11)),0),"")</f>
        <v>0</v>
      </c>
      <c r="V67" s="162">
        <f ca="1">IFERROR(IFERROR(SUMIF(INDIRECT(calc!W$6),$D67,INDIRECT(calc!W$9)),0)+IFERROR(SUMIF(INDIRECT(calc!W$7),$D67,INDIRECT(calc!W$10)),0)+IFERROR(SUMIF(INDIRECT(calc!W$8),$D67,INDIRECT(calc!W$11)),0),"")</f>
        <v>0</v>
      </c>
      <c r="W67" s="162">
        <f ca="1">IFERROR(IFERROR(SUMIF(INDIRECT(calc!X$6),$D67,INDIRECT(calc!X$9)),0)+IFERROR(SUMIF(INDIRECT(calc!X$7),$D67,INDIRECT(calc!X$10)),0)+IFERROR(SUMIF(INDIRECT(calc!X$8),$D67,INDIRECT(calc!X$11)),0),"")</f>
        <v>0</v>
      </c>
      <c r="Y67" s="151"/>
    </row>
    <row r="68" spans="3:25">
      <c r="C68" s="163" t="str">
        <f t="shared" ca="1" si="3"/>
        <v/>
      </c>
      <c r="D68" s="136" t="str">
        <f>LEFT(Stocks!D68,9)</f>
        <v>7440292TA</v>
      </c>
      <c r="E68" s="136" t="str">
        <f ca="1">IF(calc!F68="","",IF(OFFSET(INDIRECT(calc!F68),,-1)&lt;&gt;"",OFFSET(INDIRECT(calc!F68),,-1),IF(OFFSET(INDIRECT(calc!F68),,-2)&lt;&gt;"",OFFSET(INDIRECT(calc!F68),,-2),IF(OFFSET(INDIRECT(calc!F68),,-3)&lt;&gt;"",OFFSET(INDIRECT(calc!F68),,-3),IF(OFFSET(INDIRECT(calc!F68),,-4)&lt;&gt;"",OFFSET(INDIRECT(calc!F68),,-4),IF(OFFSET(INDIRECT(calc!F68),,-5)&lt;&gt;"",OFFSET(INDIRECT(calc!F68),,-5),IF(OFFSET(INDIRECT(calc!F68),,-6),OFFSET(INDIRECT(calc!F68),,-6))))))))</f>
        <v/>
      </c>
      <c r="F68" s="159">
        <f>Stocks!B68</f>
        <v>34</v>
      </c>
      <c r="G68" s="159">
        <f t="shared" ca="1" si="4"/>
        <v>0</v>
      </c>
      <c r="H68" s="165">
        <f t="shared" ca="1" si="5"/>
        <v>0</v>
      </c>
      <c r="I68" s="162">
        <f ca="1">IFERROR(IFERROR(SUMIF(INDIRECT(calc!J$6),$D68,INDIRECT(calc!J$9)),0)+IFERROR(SUMIF(INDIRECT(calc!J$7),$D68,INDIRECT(calc!J$10)),0)+IFERROR(SUMIF(INDIRECT(calc!J$8),$D68,INDIRECT(calc!J$11)),0),"")</f>
        <v>0</v>
      </c>
      <c r="J68" s="162">
        <f ca="1">IFERROR(IFERROR(SUMIF(INDIRECT(calc!K$6),$D68,INDIRECT(calc!K$9)),0)+IFERROR(SUMIF(INDIRECT(calc!K$7),$D68,INDIRECT(calc!K$10)),0)+IFERROR(SUMIF(INDIRECT(calc!K$8),$D68,INDIRECT(calc!K$11)),0),"")</f>
        <v>0</v>
      </c>
      <c r="K68" s="162">
        <f ca="1">IFERROR(SUMIF(INDIRECT(calc!L$6),$D68,INDIRECT(calc!L$9)),0)+IFERROR(SUMIF(INDIRECT(calc!L$7),$D68,INDIRECT(calc!L$10)),0)+IFERROR(SUMIF(INDIRECT(calc!L$8),$D68,INDIRECT(calc!L$11)),0)</f>
        <v>0</v>
      </c>
      <c r="L68" s="162">
        <f ca="1">IFERROR(IFERROR(SUMIF(INDIRECT(calc!M$6),$D68,INDIRECT(calc!M$9)),0)+IFERROR(SUMIF(INDIRECT(calc!M$7),$D68,INDIRECT(calc!M$10)),0)+IFERROR(SUMIF(INDIRECT(calc!M$8),$D68,INDIRECT(calc!M$11)),0),"")</f>
        <v>0</v>
      </c>
      <c r="M68" s="162">
        <f ca="1">IFERROR(IFERROR(SUMIF(INDIRECT(calc!N$6),$D68,INDIRECT(calc!N$9)),0)+IFERROR(SUMIF(INDIRECT(calc!N$7),$D68,INDIRECT(calc!N$10)),0)+IFERROR(SUMIF(INDIRECT(calc!N$8),$D68,INDIRECT(calc!N$11)),0),"")</f>
        <v>0</v>
      </c>
      <c r="N68" s="162">
        <f ca="1">IFERROR(IFERROR(SUMIF(INDIRECT(calc!O$6),$D68,INDIRECT(calc!O$9)),0)+IFERROR(SUMIF(INDIRECT(calc!O$7),$D68,INDIRECT(calc!O$10)),0)+IFERROR(SUMIF(INDIRECT(calc!O$8),$D68,INDIRECT(calc!O$11)),0),"")</f>
        <v>0</v>
      </c>
      <c r="O68" s="162">
        <f ca="1">IFERROR(IFERROR(SUMIF(INDIRECT(calc!P$6),$D68,INDIRECT(calc!P$9)),0)+IFERROR(SUMIF(INDIRECT(calc!P$7),$D68,INDIRECT(calc!P$10)),0)+IFERROR(SUMIF(INDIRECT(calc!P$8),$D68,INDIRECT(calc!P$11)),0),"")</f>
        <v>0</v>
      </c>
      <c r="P68" s="162">
        <f ca="1">IFERROR(IFERROR(SUMIF(INDIRECT(calc!Q$6),$D68,INDIRECT(calc!Q$9)),0)+IFERROR(SUMIF(INDIRECT(calc!Q$7),$D68,INDIRECT(calc!Q$10)),0)+IFERROR(SUMIF(INDIRECT(calc!Q$8),$D68,INDIRECT(calc!Q$11)),0),"")</f>
        <v>0</v>
      </c>
      <c r="Q68" s="162">
        <f ca="1">IFERROR(IFERROR(SUMIF(INDIRECT(calc!R$6),$D68,INDIRECT(calc!R$9)),0)+IFERROR(SUMIF(INDIRECT(calc!R$7),$D68,INDIRECT(calc!R$10)),0)+IFERROR(SUMIF(INDIRECT(calc!R$8),$D68,INDIRECT(calc!R$11)),0),"")</f>
        <v>0</v>
      </c>
      <c r="R68" s="162">
        <f ca="1">IFERROR(IFERROR(SUMIF(INDIRECT(calc!S$6),$D68,INDIRECT(calc!S$9)),0)+IFERROR(SUMIF(INDIRECT(calc!S$7),$D68,INDIRECT(calc!S$10)),0)+IFERROR(SUMIF(INDIRECT(calc!S$8),$D68,INDIRECT(calc!S$11)),0),"")</f>
        <v>0</v>
      </c>
      <c r="S68" s="162">
        <f ca="1">IFERROR(IFERROR(SUMIF(INDIRECT(calc!T$6),$D68,INDIRECT(calc!T$9)),0)+IFERROR(SUMIF(INDIRECT(calc!T$7),$D68,INDIRECT(calc!T$10)),0)+IFERROR(SUMIF(INDIRECT(calc!T$8),$D68,INDIRECT(calc!T$11)),0),"")</f>
        <v>0</v>
      </c>
      <c r="T68" s="162">
        <f ca="1">IFERROR(IFERROR(SUMIF(INDIRECT(calc!U$6),$D68,INDIRECT(calc!U$9)),0)+IFERROR(SUMIF(INDIRECT(calc!U$7),$D68,INDIRECT(calc!U$10)),0)+IFERROR(SUMIF(INDIRECT(calc!U$8),$D68,INDIRECT(calc!U$11)),0),"")</f>
        <v>0</v>
      </c>
      <c r="U68" s="162">
        <f ca="1">IFERROR(IFERROR(SUMIF(INDIRECT(calc!V$6),$D68,INDIRECT(calc!V$9)),0)+IFERROR(SUMIF(INDIRECT(calc!V$7),$D68,INDIRECT(calc!V$10)),0)+IFERROR(SUMIF(INDIRECT(calc!V$8),$D68,INDIRECT(calc!V$11)),0),"")</f>
        <v>0</v>
      </c>
      <c r="V68" s="162">
        <f ca="1">IFERROR(IFERROR(SUMIF(INDIRECT(calc!W$6),$D68,INDIRECT(calc!W$9)),0)+IFERROR(SUMIF(INDIRECT(calc!W$7),$D68,INDIRECT(calc!W$10)),0)+IFERROR(SUMIF(INDIRECT(calc!W$8),$D68,INDIRECT(calc!W$11)),0),"")</f>
        <v>0</v>
      </c>
      <c r="W68" s="162">
        <f ca="1">IFERROR(IFERROR(SUMIF(INDIRECT(calc!X$6),$D68,INDIRECT(calc!X$9)),0)+IFERROR(SUMIF(INDIRECT(calc!X$7),$D68,INDIRECT(calc!X$10)),0)+IFERROR(SUMIF(INDIRECT(calc!X$8),$D68,INDIRECT(calc!X$11)),0),"")</f>
        <v>0</v>
      </c>
      <c r="Y68" s="151"/>
    </row>
    <row r="69" spans="3:25">
      <c r="C69" s="163" t="str">
        <f t="shared" ca="1" si="3"/>
        <v/>
      </c>
      <c r="D69" s="136" t="str">
        <f>LEFT(Stocks!D69,9)</f>
        <v>7440293TA</v>
      </c>
      <c r="E69" s="136" t="str">
        <f ca="1">IF(calc!F69="","",IF(OFFSET(INDIRECT(calc!F69),,-1)&lt;&gt;"",OFFSET(INDIRECT(calc!F69),,-1),IF(OFFSET(INDIRECT(calc!F69),,-2)&lt;&gt;"",OFFSET(INDIRECT(calc!F69),,-2),IF(OFFSET(INDIRECT(calc!F69),,-3)&lt;&gt;"",OFFSET(INDIRECT(calc!F69),,-3),IF(OFFSET(INDIRECT(calc!F69),,-4)&lt;&gt;"",OFFSET(INDIRECT(calc!F69),,-4),IF(OFFSET(INDIRECT(calc!F69),,-5)&lt;&gt;"",OFFSET(INDIRECT(calc!F69),,-5),IF(OFFSET(INDIRECT(calc!F69),,-6),OFFSET(INDIRECT(calc!F69),,-6))))))))</f>
        <v/>
      </c>
      <c r="F69" s="159">
        <f>Stocks!B69</f>
        <v>62</v>
      </c>
      <c r="G69" s="159">
        <f t="shared" ca="1" si="4"/>
        <v>0</v>
      </c>
      <c r="H69" s="165">
        <f t="shared" ca="1" si="5"/>
        <v>0</v>
      </c>
      <c r="I69" s="162">
        <f ca="1">IFERROR(IFERROR(SUMIF(INDIRECT(calc!J$6),$D69,INDIRECT(calc!J$9)),0)+IFERROR(SUMIF(INDIRECT(calc!J$7),$D69,INDIRECT(calc!J$10)),0)+IFERROR(SUMIF(INDIRECT(calc!J$8),$D69,INDIRECT(calc!J$11)),0),"")</f>
        <v>0</v>
      </c>
      <c r="J69" s="162">
        <f ca="1">IFERROR(IFERROR(SUMIF(INDIRECT(calc!K$6),$D69,INDIRECT(calc!K$9)),0)+IFERROR(SUMIF(INDIRECT(calc!K$7),$D69,INDIRECT(calc!K$10)),0)+IFERROR(SUMIF(INDIRECT(calc!K$8),$D69,INDIRECT(calc!K$11)),0),"")</f>
        <v>0</v>
      </c>
      <c r="K69" s="162">
        <f ca="1">IFERROR(SUMIF(INDIRECT(calc!L$6),$D69,INDIRECT(calc!L$9)),0)+IFERROR(SUMIF(INDIRECT(calc!L$7),$D69,INDIRECT(calc!L$10)),0)+IFERROR(SUMIF(INDIRECT(calc!L$8),$D69,INDIRECT(calc!L$11)),0)</f>
        <v>0</v>
      </c>
      <c r="L69" s="162">
        <f ca="1">IFERROR(IFERROR(SUMIF(INDIRECT(calc!M$6),$D69,INDIRECT(calc!M$9)),0)+IFERROR(SUMIF(INDIRECT(calc!M$7),$D69,INDIRECT(calc!M$10)),0)+IFERROR(SUMIF(INDIRECT(calc!M$8),$D69,INDIRECT(calc!M$11)),0),"")</f>
        <v>0</v>
      </c>
      <c r="M69" s="162">
        <f ca="1">IFERROR(IFERROR(SUMIF(INDIRECT(calc!N$6),$D69,INDIRECT(calc!N$9)),0)+IFERROR(SUMIF(INDIRECT(calc!N$7),$D69,INDIRECT(calc!N$10)),0)+IFERROR(SUMIF(INDIRECT(calc!N$8),$D69,INDIRECT(calc!N$11)),0),"")</f>
        <v>0</v>
      </c>
      <c r="N69" s="162">
        <f ca="1">IFERROR(IFERROR(SUMIF(INDIRECT(calc!O$6),$D69,INDIRECT(calc!O$9)),0)+IFERROR(SUMIF(INDIRECT(calc!O$7),$D69,INDIRECT(calc!O$10)),0)+IFERROR(SUMIF(INDIRECT(calc!O$8),$D69,INDIRECT(calc!O$11)),0),"")</f>
        <v>0</v>
      </c>
      <c r="O69" s="162">
        <f ca="1">IFERROR(IFERROR(SUMIF(INDIRECT(calc!P$6),$D69,INDIRECT(calc!P$9)),0)+IFERROR(SUMIF(INDIRECT(calc!P$7),$D69,INDIRECT(calc!P$10)),0)+IFERROR(SUMIF(INDIRECT(calc!P$8),$D69,INDIRECT(calc!P$11)),0),"")</f>
        <v>0</v>
      </c>
      <c r="P69" s="162">
        <f ca="1">IFERROR(IFERROR(SUMIF(INDIRECT(calc!Q$6),$D69,INDIRECT(calc!Q$9)),0)+IFERROR(SUMIF(INDIRECT(calc!Q$7),$D69,INDIRECT(calc!Q$10)),0)+IFERROR(SUMIF(INDIRECT(calc!Q$8),$D69,INDIRECT(calc!Q$11)),0),"")</f>
        <v>0</v>
      </c>
      <c r="Q69" s="162">
        <f ca="1">IFERROR(IFERROR(SUMIF(INDIRECT(calc!R$6),$D69,INDIRECT(calc!R$9)),0)+IFERROR(SUMIF(INDIRECT(calc!R$7),$D69,INDIRECT(calc!R$10)),0)+IFERROR(SUMIF(INDIRECT(calc!R$8),$D69,INDIRECT(calc!R$11)),0),"")</f>
        <v>0</v>
      </c>
      <c r="R69" s="162">
        <f ca="1">IFERROR(IFERROR(SUMIF(INDIRECT(calc!S$6),$D69,INDIRECT(calc!S$9)),0)+IFERROR(SUMIF(INDIRECT(calc!S$7),$D69,INDIRECT(calc!S$10)),0)+IFERROR(SUMIF(INDIRECT(calc!S$8),$D69,INDIRECT(calc!S$11)),0),"")</f>
        <v>0</v>
      </c>
      <c r="S69" s="162">
        <f ca="1">IFERROR(IFERROR(SUMIF(INDIRECT(calc!T$6),$D69,INDIRECT(calc!T$9)),0)+IFERROR(SUMIF(INDIRECT(calc!T$7),$D69,INDIRECT(calc!T$10)),0)+IFERROR(SUMIF(INDIRECT(calc!T$8),$D69,INDIRECT(calc!T$11)),0),"")</f>
        <v>0</v>
      </c>
      <c r="T69" s="162">
        <f ca="1">IFERROR(IFERROR(SUMIF(INDIRECT(calc!U$6),$D69,INDIRECT(calc!U$9)),0)+IFERROR(SUMIF(INDIRECT(calc!U$7),$D69,INDIRECT(calc!U$10)),0)+IFERROR(SUMIF(INDIRECT(calc!U$8),$D69,INDIRECT(calc!U$11)),0),"")</f>
        <v>0</v>
      </c>
      <c r="U69" s="162">
        <f ca="1">IFERROR(IFERROR(SUMIF(INDIRECT(calc!V$6),$D69,INDIRECT(calc!V$9)),0)+IFERROR(SUMIF(INDIRECT(calc!V$7),$D69,INDIRECT(calc!V$10)),0)+IFERROR(SUMIF(INDIRECT(calc!V$8),$D69,INDIRECT(calc!V$11)),0),"")</f>
        <v>0</v>
      </c>
      <c r="V69" s="162">
        <f ca="1">IFERROR(IFERROR(SUMIF(INDIRECT(calc!W$6),$D69,INDIRECT(calc!W$9)),0)+IFERROR(SUMIF(INDIRECT(calc!W$7),$D69,INDIRECT(calc!W$10)),0)+IFERROR(SUMIF(INDIRECT(calc!W$8),$D69,INDIRECT(calc!W$11)),0),"")</f>
        <v>0</v>
      </c>
      <c r="W69" s="162">
        <f ca="1">IFERROR(IFERROR(SUMIF(INDIRECT(calc!X$6),$D69,INDIRECT(calc!X$9)),0)+IFERROR(SUMIF(INDIRECT(calc!X$7),$D69,INDIRECT(calc!X$10)),0)+IFERROR(SUMIF(INDIRECT(calc!X$8),$D69,INDIRECT(calc!X$11)),0),"")</f>
        <v>0</v>
      </c>
      <c r="Y69" s="151"/>
    </row>
    <row r="70" spans="3:25">
      <c r="C70" s="163" t="str">
        <f t="shared" ca="1" si="3"/>
        <v/>
      </c>
      <c r="D70" s="136" t="str">
        <f>LEFT(Stocks!D70,9)</f>
        <v>7640212TA</v>
      </c>
      <c r="E70" s="136" t="str">
        <f ca="1">IF(calc!F70="","",IF(OFFSET(INDIRECT(calc!F70),,-1)&lt;&gt;"",OFFSET(INDIRECT(calc!F70),,-1),IF(OFFSET(INDIRECT(calc!F70),,-2)&lt;&gt;"",OFFSET(INDIRECT(calc!F70),,-2),IF(OFFSET(INDIRECT(calc!F70),,-3)&lt;&gt;"",OFFSET(INDIRECT(calc!F70),,-3),IF(OFFSET(INDIRECT(calc!F70),,-4)&lt;&gt;"",OFFSET(INDIRECT(calc!F70),,-4),IF(OFFSET(INDIRECT(calc!F70),,-5)&lt;&gt;"",OFFSET(INDIRECT(calc!F70),,-5),IF(OFFSET(INDIRECT(calc!F70),,-6),OFFSET(INDIRECT(calc!F70),,-6))))))))</f>
        <v/>
      </c>
      <c r="F70" s="159">
        <f>Stocks!B70</f>
        <v>24</v>
      </c>
      <c r="G70" s="159">
        <f t="shared" ca="1" si="4"/>
        <v>0</v>
      </c>
      <c r="H70" s="165">
        <f t="shared" ca="1" si="5"/>
        <v>0</v>
      </c>
      <c r="I70" s="162">
        <f ca="1">IFERROR(IFERROR(SUMIF(INDIRECT(calc!J$6),$D70,INDIRECT(calc!J$9)),0)+IFERROR(SUMIF(INDIRECT(calc!J$7),$D70,INDIRECT(calc!J$10)),0)+IFERROR(SUMIF(INDIRECT(calc!J$8),$D70,INDIRECT(calc!J$11)),0),"")</f>
        <v>0</v>
      </c>
      <c r="J70" s="162">
        <f ca="1">IFERROR(IFERROR(SUMIF(INDIRECT(calc!K$6),$D70,INDIRECT(calc!K$9)),0)+IFERROR(SUMIF(INDIRECT(calc!K$7),$D70,INDIRECT(calc!K$10)),0)+IFERROR(SUMIF(INDIRECT(calc!K$8),$D70,INDIRECT(calc!K$11)),0),"")</f>
        <v>0</v>
      </c>
      <c r="K70" s="162">
        <f ca="1">IFERROR(SUMIF(INDIRECT(calc!L$6),$D70,INDIRECT(calc!L$9)),0)+IFERROR(SUMIF(INDIRECT(calc!L$7),$D70,INDIRECT(calc!L$10)),0)+IFERROR(SUMIF(INDIRECT(calc!L$8),$D70,INDIRECT(calc!L$11)),0)</f>
        <v>0</v>
      </c>
      <c r="L70" s="162">
        <f ca="1">IFERROR(IFERROR(SUMIF(INDIRECT(calc!M$6),$D70,INDIRECT(calc!M$9)),0)+IFERROR(SUMIF(INDIRECT(calc!M$7),$D70,INDIRECT(calc!M$10)),0)+IFERROR(SUMIF(INDIRECT(calc!M$8),$D70,INDIRECT(calc!M$11)),0),"")</f>
        <v>0</v>
      </c>
      <c r="M70" s="162">
        <f ca="1">IFERROR(IFERROR(SUMIF(INDIRECT(calc!N$6),$D70,INDIRECT(calc!N$9)),0)+IFERROR(SUMIF(INDIRECT(calc!N$7),$D70,INDIRECT(calc!N$10)),0)+IFERROR(SUMIF(INDIRECT(calc!N$8),$D70,INDIRECT(calc!N$11)),0),"")</f>
        <v>0</v>
      </c>
      <c r="N70" s="162">
        <f ca="1">IFERROR(IFERROR(SUMIF(INDIRECT(calc!O$6),$D70,INDIRECT(calc!O$9)),0)+IFERROR(SUMIF(INDIRECT(calc!O$7),$D70,INDIRECT(calc!O$10)),0)+IFERROR(SUMIF(INDIRECT(calc!O$8),$D70,INDIRECT(calc!O$11)),0),"")</f>
        <v>0</v>
      </c>
      <c r="O70" s="162">
        <f ca="1">IFERROR(IFERROR(SUMIF(INDIRECT(calc!P$6),$D70,INDIRECT(calc!P$9)),0)+IFERROR(SUMIF(INDIRECT(calc!P$7),$D70,INDIRECT(calc!P$10)),0)+IFERROR(SUMIF(INDIRECT(calc!P$8),$D70,INDIRECT(calc!P$11)),0),"")</f>
        <v>0</v>
      </c>
      <c r="P70" s="162">
        <f ca="1">IFERROR(IFERROR(SUMIF(INDIRECT(calc!Q$6),$D70,INDIRECT(calc!Q$9)),0)+IFERROR(SUMIF(INDIRECT(calc!Q$7),$D70,INDIRECT(calc!Q$10)),0)+IFERROR(SUMIF(INDIRECT(calc!Q$8),$D70,INDIRECT(calc!Q$11)),0),"")</f>
        <v>0</v>
      </c>
      <c r="Q70" s="162">
        <f ca="1">IFERROR(IFERROR(SUMIF(INDIRECT(calc!R$6),$D70,INDIRECT(calc!R$9)),0)+IFERROR(SUMIF(INDIRECT(calc!R$7),$D70,INDIRECT(calc!R$10)),0)+IFERROR(SUMIF(INDIRECT(calc!R$8),$D70,INDIRECT(calc!R$11)),0),"")</f>
        <v>0</v>
      </c>
      <c r="R70" s="162">
        <f ca="1">IFERROR(IFERROR(SUMIF(INDIRECT(calc!S$6),$D70,INDIRECT(calc!S$9)),0)+IFERROR(SUMIF(INDIRECT(calc!S$7),$D70,INDIRECT(calc!S$10)),0)+IFERROR(SUMIF(INDIRECT(calc!S$8),$D70,INDIRECT(calc!S$11)),0),"")</f>
        <v>0</v>
      </c>
      <c r="S70" s="162">
        <f ca="1">IFERROR(IFERROR(SUMIF(INDIRECT(calc!T$6),$D70,INDIRECT(calc!T$9)),0)+IFERROR(SUMIF(INDIRECT(calc!T$7),$D70,INDIRECT(calc!T$10)),0)+IFERROR(SUMIF(INDIRECT(calc!T$8),$D70,INDIRECT(calc!T$11)),0),"")</f>
        <v>0</v>
      </c>
      <c r="T70" s="162">
        <f ca="1">IFERROR(IFERROR(SUMIF(INDIRECT(calc!U$6),$D70,INDIRECT(calc!U$9)),0)+IFERROR(SUMIF(INDIRECT(calc!U$7),$D70,INDIRECT(calc!U$10)),0)+IFERROR(SUMIF(INDIRECT(calc!U$8),$D70,INDIRECT(calc!U$11)),0),"")</f>
        <v>0</v>
      </c>
      <c r="U70" s="162">
        <f ca="1">IFERROR(IFERROR(SUMIF(INDIRECT(calc!V$6),$D70,INDIRECT(calc!V$9)),0)+IFERROR(SUMIF(INDIRECT(calc!V$7),$D70,INDIRECT(calc!V$10)),0)+IFERROR(SUMIF(INDIRECT(calc!V$8),$D70,INDIRECT(calc!V$11)),0),"")</f>
        <v>0</v>
      </c>
      <c r="V70" s="162">
        <f ca="1">IFERROR(IFERROR(SUMIF(INDIRECT(calc!W$6),$D70,INDIRECT(calc!W$9)),0)+IFERROR(SUMIF(INDIRECT(calc!W$7),$D70,INDIRECT(calc!W$10)),0)+IFERROR(SUMIF(INDIRECT(calc!W$8),$D70,INDIRECT(calc!W$11)),0),"")</f>
        <v>0</v>
      </c>
      <c r="W70" s="162">
        <f ca="1">IFERROR(IFERROR(SUMIF(INDIRECT(calc!X$6),$D70,INDIRECT(calc!X$9)),0)+IFERROR(SUMIF(INDIRECT(calc!X$7),$D70,INDIRECT(calc!X$10)),0)+IFERROR(SUMIF(INDIRECT(calc!X$8),$D70,INDIRECT(calc!X$11)),0),"")</f>
        <v>0</v>
      </c>
      <c r="Y70" s="151"/>
    </row>
    <row r="71" spans="3:25">
      <c r="C71" s="163" t="str">
        <f t="shared" ca="1" si="3"/>
        <v/>
      </c>
      <c r="D71" s="136" t="str">
        <f>LEFT(Stocks!D71,9)</f>
        <v>4101713TA</v>
      </c>
      <c r="E71" s="136" t="str">
        <f ca="1">IF(calc!F71="","",IF(OFFSET(INDIRECT(calc!F71),,-1)&lt;&gt;"",OFFSET(INDIRECT(calc!F71),,-1),IF(OFFSET(INDIRECT(calc!F71),,-2)&lt;&gt;"",OFFSET(INDIRECT(calc!F71),,-2),IF(OFFSET(INDIRECT(calc!F71),,-3)&lt;&gt;"",OFFSET(INDIRECT(calc!F71),,-3),IF(OFFSET(INDIRECT(calc!F71),,-4)&lt;&gt;"",OFFSET(INDIRECT(calc!F71),,-4),IF(OFFSET(INDIRECT(calc!F71),,-5)&lt;&gt;"",OFFSET(INDIRECT(calc!F71),,-5),IF(OFFSET(INDIRECT(calc!F71),,-6),OFFSET(INDIRECT(calc!F71),,-6))))))))</f>
        <v/>
      </c>
      <c r="F71" s="159">
        <f>Stocks!B71</f>
        <v>27</v>
      </c>
      <c r="G71" s="159">
        <f t="shared" ca="1" si="4"/>
        <v>0</v>
      </c>
      <c r="H71" s="165">
        <f t="shared" ca="1" si="5"/>
        <v>0</v>
      </c>
      <c r="I71" s="162">
        <f ca="1">IFERROR(IFERROR(SUMIF(INDIRECT(calc!J$6),$D71,INDIRECT(calc!J$9)),0)+IFERROR(SUMIF(INDIRECT(calc!J$7),$D71,INDIRECT(calc!J$10)),0)+IFERROR(SUMIF(INDIRECT(calc!J$8),$D71,INDIRECT(calc!J$11)),0),"")</f>
        <v>0</v>
      </c>
      <c r="J71" s="162">
        <f ca="1">IFERROR(IFERROR(SUMIF(INDIRECT(calc!K$6),$D71,INDIRECT(calc!K$9)),0)+IFERROR(SUMIF(INDIRECT(calc!K$7),$D71,INDIRECT(calc!K$10)),0)+IFERROR(SUMIF(INDIRECT(calc!K$8),$D71,INDIRECT(calc!K$11)),0),"")</f>
        <v>0</v>
      </c>
      <c r="K71" s="162">
        <f ca="1">IFERROR(SUMIF(INDIRECT(calc!L$6),$D71,INDIRECT(calc!L$9)),0)+IFERROR(SUMIF(INDIRECT(calc!L$7),$D71,INDIRECT(calc!L$10)),0)+IFERROR(SUMIF(INDIRECT(calc!L$8),$D71,INDIRECT(calc!L$11)),0)</f>
        <v>0</v>
      </c>
      <c r="L71" s="162">
        <f ca="1">IFERROR(IFERROR(SUMIF(INDIRECT(calc!M$6),$D71,INDIRECT(calc!M$9)),0)+IFERROR(SUMIF(INDIRECT(calc!M$7),$D71,INDIRECT(calc!M$10)),0)+IFERROR(SUMIF(INDIRECT(calc!M$8),$D71,INDIRECT(calc!M$11)),0),"")</f>
        <v>0</v>
      </c>
      <c r="M71" s="162">
        <f ca="1">IFERROR(IFERROR(SUMIF(INDIRECT(calc!N$6),$D71,INDIRECT(calc!N$9)),0)+IFERROR(SUMIF(INDIRECT(calc!N$7),$D71,INDIRECT(calc!N$10)),0)+IFERROR(SUMIF(INDIRECT(calc!N$8),$D71,INDIRECT(calc!N$11)),0),"")</f>
        <v>0</v>
      </c>
      <c r="N71" s="162">
        <f ca="1">IFERROR(IFERROR(SUMIF(INDIRECT(calc!O$6),$D71,INDIRECT(calc!O$9)),0)+IFERROR(SUMIF(INDIRECT(calc!O$7),$D71,INDIRECT(calc!O$10)),0)+IFERROR(SUMIF(INDIRECT(calc!O$8),$D71,INDIRECT(calc!O$11)),0),"")</f>
        <v>0</v>
      </c>
      <c r="O71" s="162">
        <f ca="1">IFERROR(IFERROR(SUMIF(INDIRECT(calc!P$6),$D71,INDIRECT(calc!P$9)),0)+IFERROR(SUMIF(INDIRECT(calc!P$7),$D71,INDIRECT(calc!P$10)),0)+IFERROR(SUMIF(INDIRECT(calc!P$8),$D71,INDIRECT(calc!P$11)),0),"")</f>
        <v>0</v>
      </c>
      <c r="P71" s="162">
        <f ca="1">IFERROR(IFERROR(SUMIF(INDIRECT(calc!Q$6),$D71,INDIRECT(calc!Q$9)),0)+IFERROR(SUMIF(INDIRECT(calc!Q$7),$D71,INDIRECT(calc!Q$10)),0)+IFERROR(SUMIF(INDIRECT(calc!Q$8),$D71,INDIRECT(calc!Q$11)),0),"")</f>
        <v>0</v>
      </c>
      <c r="Q71" s="162">
        <f ca="1">IFERROR(IFERROR(SUMIF(INDIRECT(calc!R$6),$D71,INDIRECT(calc!R$9)),0)+IFERROR(SUMIF(INDIRECT(calc!R$7),$D71,INDIRECT(calc!R$10)),0)+IFERROR(SUMIF(INDIRECT(calc!R$8),$D71,INDIRECT(calc!R$11)),0),"")</f>
        <v>0</v>
      </c>
      <c r="R71" s="162">
        <f ca="1">IFERROR(IFERROR(SUMIF(INDIRECT(calc!S$6),$D71,INDIRECT(calc!S$9)),0)+IFERROR(SUMIF(INDIRECT(calc!S$7),$D71,INDIRECT(calc!S$10)),0)+IFERROR(SUMIF(INDIRECT(calc!S$8),$D71,INDIRECT(calc!S$11)),0),"")</f>
        <v>0</v>
      </c>
      <c r="S71" s="162">
        <f ca="1">IFERROR(IFERROR(SUMIF(INDIRECT(calc!T$6),$D71,INDIRECT(calc!T$9)),0)+IFERROR(SUMIF(INDIRECT(calc!T$7),$D71,INDIRECT(calc!T$10)),0)+IFERROR(SUMIF(INDIRECT(calc!T$8),$D71,INDIRECT(calc!T$11)),0),"")</f>
        <v>0</v>
      </c>
      <c r="T71" s="162">
        <f ca="1">IFERROR(IFERROR(SUMIF(INDIRECT(calc!U$6),$D71,INDIRECT(calc!U$9)),0)+IFERROR(SUMIF(INDIRECT(calc!U$7),$D71,INDIRECT(calc!U$10)),0)+IFERROR(SUMIF(INDIRECT(calc!U$8),$D71,INDIRECT(calc!U$11)),0),"")</f>
        <v>0</v>
      </c>
      <c r="U71" s="162">
        <f ca="1">IFERROR(IFERROR(SUMIF(INDIRECT(calc!V$6),$D71,INDIRECT(calc!V$9)),0)+IFERROR(SUMIF(INDIRECT(calc!V$7),$D71,INDIRECT(calc!V$10)),0)+IFERROR(SUMIF(INDIRECT(calc!V$8),$D71,INDIRECT(calc!V$11)),0),"")</f>
        <v>0</v>
      </c>
      <c r="V71" s="162">
        <f ca="1">IFERROR(IFERROR(SUMIF(INDIRECT(calc!W$6),$D71,INDIRECT(calc!W$9)),0)+IFERROR(SUMIF(INDIRECT(calc!W$7),$D71,INDIRECT(calc!W$10)),0)+IFERROR(SUMIF(INDIRECT(calc!W$8),$D71,INDIRECT(calc!W$11)),0),"")</f>
        <v>0</v>
      </c>
      <c r="W71" s="162">
        <f ca="1">IFERROR(IFERROR(SUMIF(INDIRECT(calc!X$6),$D71,INDIRECT(calc!X$9)),0)+IFERROR(SUMIF(INDIRECT(calc!X$7),$D71,INDIRECT(calc!X$10)),0)+IFERROR(SUMIF(INDIRECT(calc!X$8),$D71,INDIRECT(calc!X$11)),0),"")</f>
        <v>0</v>
      </c>
      <c r="Y71" s="151"/>
    </row>
    <row r="72" spans="3:25">
      <c r="C72" s="163" t="str">
        <f t="shared" ca="1" si="3"/>
        <v/>
      </c>
      <c r="D72" s="136" t="str">
        <f>LEFT(Stocks!D72,9)</f>
        <v>7410815TA</v>
      </c>
      <c r="E72" s="136" t="str">
        <f ca="1">IF(calc!F72="","",IF(OFFSET(INDIRECT(calc!F72),,-1)&lt;&gt;"",OFFSET(INDIRECT(calc!F72),,-1),IF(OFFSET(INDIRECT(calc!F72),,-2)&lt;&gt;"",OFFSET(INDIRECT(calc!F72),,-2),IF(OFFSET(INDIRECT(calc!F72),,-3)&lt;&gt;"",OFFSET(INDIRECT(calc!F72),,-3),IF(OFFSET(INDIRECT(calc!F72),,-4)&lt;&gt;"",OFFSET(INDIRECT(calc!F72),,-4),IF(OFFSET(INDIRECT(calc!F72),,-5)&lt;&gt;"",OFFSET(INDIRECT(calc!F72),,-5),IF(OFFSET(INDIRECT(calc!F72),,-6),OFFSET(INDIRECT(calc!F72),,-6))))))))</f>
        <v>FILL LIMIT VENT VALVE</v>
      </c>
      <c r="F72" s="159">
        <f>Stocks!B72</f>
        <v>24</v>
      </c>
      <c r="G72" s="159">
        <f t="shared" ca="1" si="4"/>
        <v>2</v>
      </c>
      <c r="H72" s="165">
        <f t="shared" ca="1" si="5"/>
        <v>0</v>
      </c>
      <c r="I72" s="162">
        <f ca="1">IFERROR(IFERROR(SUMIF(INDIRECT(calc!J$6),$D72,INDIRECT(calc!J$9)),0)+IFERROR(SUMIF(INDIRECT(calc!J$7),$D72,INDIRECT(calc!J$10)),0)+IFERROR(SUMIF(INDIRECT(calc!J$8),$D72,INDIRECT(calc!J$11)),0),"")</f>
        <v>0</v>
      </c>
      <c r="J72" s="162">
        <f ca="1">IFERROR(IFERROR(SUMIF(INDIRECT(calc!K$6),$D72,INDIRECT(calc!K$9)),0)+IFERROR(SUMIF(INDIRECT(calc!K$7),$D72,INDIRECT(calc!K$10)),0)+IFERROR(SUMIF(INDIRECT(calc!K$8),$D72,INDIRECT(calc!K$11)),0),"")</f>
        <v>2</v>
      </c>
      <c r="K72" s="162">
        <f ca="1">IFERROR(SUMIF(INDIRECT(calc!L$6),$D72,INDIRECT(calc!L$9)),0)+IFERROR(SUMIF(INDIRECT(calc!L$7),$D72,INDIRECT(calc!L$10)),0)+IFERROR(SUMIF(INDIRECT(calc!L$8),$D72,INDIRECT(calc!L$11)),0)</f>
        <v>0</v>
      </c>
      <c r="L72" s="162">
        <f ca="1">IFERROR(IFERROR(SUMIF(INDIRECT(calc!M$6),$D72,INDIRECT(calc!M$9)),0)+IFERROR(SUMIF(INDIRECT(calc!M$7),$D72,INDIRECT(calc!M$10)),0)+IFERROR(SUMIF(INDIRECT(calc!M$8),$D72,INDIRECT(calc!M$11)),0),"")</f>
        <v>0</v>
      </c>
      <c r="M72" s="162">
        <f ca="1">IFERROR(IFERROR(SUMIF(INDIRECT(calc!N$6),$D72,INDIRECT(calc!N$9)),0)+IFERROR(SUMIF(INDIRECT(calc!N$7),$D72,INDIRECT(calc!N$10)),0)+IFERROR(SUMIF(INDIRECT(calc!N$8),$D72,INDIRECT(calc!N$11)),0),"")</f>
        <v>0</v>
      </c>
      <c r="N72" s="162">
        <f ca="1">IFERROR(IFERROR(SUMIF(INDIRECT(calc!O$6),$D72,INDIRECT(calc!O$9)),0)+IFERROR(SUMIF(INDIRECT(calc!O$7),$D72,INDIRECT(calc!O$10)),0)+IFERROR(SUMIF(INDIRECT(calc!O$8),$D72,INDIRECT(calc!O$11)),0),"")</f>
        <v>0</v>
      </c>
      <c r="O72" s="162">
        <f ca="1">IFERROR(IFERROR(SUMIF(INDIRECT(calc!P$6),$D72,INDIRECT(calc!P$9)),0)+IFERROR(SUMIF(INDIRECT(calc!P$7),$D72,INDIRECT(calc!P$10)),0)+IFERROR(SUMIF(INDIRECT(calc!P$8),$D72,INDIRECT(calc!P$11)),0),"")</f>
        <v>0</v>
      </c>
      <c r="P72" s="162">
        <f ca="1">IFERROR(IFERROR(SUMIF(INDIRECT(calc!Q$6),$D72,INDIRECT(calc!Q$9)),0)+IFERROR(SUMIF(INDIRECT(calc!Q$7),$D72,INDIRECT(calc!Q$10)),0)+IFERROR(SUMIF(INDIRECT(calc!Q$8),$D72,INDIRECT(calc!Q$11)),0),"")</f>
        <v>0</v>
      </c>
      <c r="Q72" s="162">
        <f ca="1">IFERROR(IFERROR(SUMIF(INDIRECT(calc!R$6),$D72,INDIRECT(calc!R$9)),0)+IFERROR(SUMIF(INDIRECT(calc!R$7),$D72,INDIRECT(calc!R$10)),0)+IFERROR(SUMIF(INDIRECT(calc!R$8),$D72,INDIRECT(calc!R$11)),0),"")</f>
        <v>0</v>
      </c>
      <c r="R72" s="162">
        <f ca="1">IFERROR(IFERROR(SUMIF(INDIRECT(calc!S$6),$D72,INDIRECT(calc!S$9)),0)+IFERROR(SUMIF(INDIRECT(calc!S$7),$D72,INDIRECT(calc!S$10)),0)+IFERROR(SUMIF(INDIRECT(calc!S$8),$D72,INDIRECT(calc!S$11)),0),"")</f>
        <v>0</v>
      </c>
      <c r="S72" s="162">
        <f ca="1">IFERROR(IFERROR(SUMIF(INDIRECT(calc!T$6),$D72,INDIRECT(calc!T$9)),0)+IFERROR(SUMIF(INDIRECT(calc!T$7),$D72,INDIRECT(calc!T$10)),0)+IFERROR(SUMIF(INDIRECT(calc!T$8),$D72,INDIRECT(calc!T$11)),0),"")</f>
        <v>0</v>
      </c>
      <c r="T72" s="162">
        <f ca="1">IFERROR(IFERROR(SUMIF(INDIRECT(calc!U$6),$D72,INDIRECT(calc!U$9)),0)+IFERROR(SUMIF(INDIRECT(calc!U$7),$D72,INDIRECT(calc!U$10)),0)+IFERROR(SUMIF(INDIRECT(calc!U$8),$D72,INDIRECT(calc!U$11)),0),"")</f>
        <v>0</v>
      </c>
      <c r="U72" s="162">
        <f ca="1">IFERROR(IFERROR(SUMIF(INDIRECT(calc!V$6),$D72,INDIRECT(calc!V$9)),0)+IFERROR(SUMIF(INDIRECT(calc!V$7),$D72,INDIRECT(calc!V$10)),0)+IFERROR(SUMIF(INDIRECT(calc!V$8),$D72,INDIRECT(calc!V$11)),0),"")</f>
        <v>0</v>
      </c>
      <c r="V72" s="162">
        <f ca="1">IFERROR(IFERROR(SUMIF(INDIRECT(calc!W$6),$D72,INDIRECT(calc!W$9)),0)+IFERROR(SUMIF(INDIRECT(calc!W$7),$D72,INDIRECT(calc!W$10)),0)+IFERROR(SUMIF(INDIRECT(calc!W$8),$D72,INDIRECT(calc!W$11)),0),"")</f>
        <v>0</v>
      </c>
      <c r="W72" s="162">
        <f ca="1">IFERROR(IFERROR(SUMIF(INDIRECT(calc!X$6),$D72,INDIRECT(calc!X$9)),0)+IFERROR(SUMIF(INDIRECT(calc!X$7),$D72,INDIRECT(calc!X$10)),0)+IFERROR(SUMIF(INDIRECT(calc!X$8),$D72,INDIRECT(calc!X$11)),0),"")</f>
        <v>0</v>
      </c>
      <c r="Y72" s="151"/>
    </row>
    <row r="73" spans="3:25">
      <c r="C73" s="163" t="str">
        <f t="shared" ca="1" si="3"/>
        <v>besoin</v>
      </c>
      <c r="D73" s="136" t="str">
        <f>LEFT(Stocks!D73,9)</f>
        <v>7410816TA</v>
      </c>
      <c r="E73" s="136" t="str">
        <f ca="1">IF(calc!F73="","",IF(OFFSET(INDIRECT(calc!F73),,-1)&lt;&gt;"",OFFSET(INDIRECT(calc!F73),,-1),IF(OFFSET(INDIRECT(calc!F73),,-2)&lt;&gt;"",OFFSET(INDIRECT(calc!F73),,-2),IF(OFFSET(INDIRECT(calc!F73),,-3)&lt;&gt;"",OFFSET(INDIRECT(calc!F73),,-3),IF(OFFSET(INDIRECT(calc!F73),,-4)&lt;&gt;"",OFFSET(INDIRECT(calc!F73),,-4),IF(OFFSET(INDIRECT(calc!F73),,-5)&lt;&gt;"",OFFSET(INDIRECT(calc!F73),,-5),IF(OFFSET(INDIRECT(calc!F73),,-6),OFFSET(INDIRECT(calc!F73),,-6))))))))</f>
        <v>ROLL OVER VALVE</v>
      </c>
      <c r="F73" s="159">
        <f>Stocks!B73</f>
        <v>0</v>
      </c>
      <c r="G73" s="159">
        <f t="shared" ca="1" si="4"/>
        <v>6</v>
      </c>
      <c r="H73" s="165">
        <f t="shared" ca="1" si="5"/>
        <v>6</v>
      </c>
      <c r="I73" s="162">
        <f ca="1">IFERROR(IFERROR(SUMIF(INDIRECT(calc!J$6),$D73,INDIRECT(calc!J$9)),0)+IFERROR(SUMIF(INDIRECT(calc!J$7),$D73,INDIRECT(calc!J$10)),0)+IFERROR(SUMIF(INDIRECT(calc!J$8),$D73,INDIRECT(calc!J$11)),0),"")</f>
        <v>0</v>
      </c>
      <c r="J73" s="162">
        <f ca="1">IFERROR(IFERROR(SUMIF(INDIRECT(calc!K$6),$D73,INDIRECT(calc!K$9)),0)+IFERROR(SUMIF(INDIRECT(calc!K$7),$D73,INDIRECT(calc!K$10)),0)+IFERROR(SUMIF(INDIRECT(calc!K$8),$D73,INDIRECT(calc!K$11)),0),"")</f>
        <v>6</v>
      </c>
      <c r="K73" s="162">
        <f ca="1">IFERROR(SUMIF(INDIRECT(calc!L$6),$D73,INDIRECT(calc!L$9)),0)+IFERROR(SUMIF(INDIRECT(calc!L$7),$D73,INDIRECT(calc!L$10)),0)+IFERROR(SUMIF(INDIRECT(calc!L$8),$D73,INDIRECT(calc!L$11)),0)</f>
        <v>0</v>
      </c>
      <c r="L73" s="162">
        <f ca="1">IFERROR(IFERROR(SUMIF(INDIRECT(calc!M$6),$D73,INDIRECT(calc!M$9)),0)+IFERROR(SUMIF(INDIRECT(calc!M$7),$D73,INDIRECT(calc!M$10)),0)+IFERROR(SUMIF(INDIRECT(calc!M$8),$D73,INDIRECT(calc!M$11)),0),"")</f>
        <v>0</v>
      </c>
      <c r="M73" s="162">
        <f ca="1">IFERROR(IFERROR(SUMIF(INDIRECT(calc!N$6),$D73,INDIRECT(calc!N$9)),0)+IFERROR(SUMIF(INDIRECT(calc!N$7),$D73,INDIRECT(calc!N$10)),0)+IFERROR(SUMIF(INDIRECT(calc!N$8),$D73,INDIRECT(calc!N$11)),0),"")</f>
        <v>0</v>
      </c>
      <c r="N73" s="162">
        <f ca="1">IFERROR(IFERROR(SUMIF(INDIRECT(calc!O$6),$D73,INDIRECT(calc!O$9)),0)+IFERROR(SUMIF(INDIRECT(calc!O$7),$D73,INDIRECT(calc!O$10)),0)+IFERROR(SUMIF(INDIRECT(calc!O$8),$D73,INDIRECT(calc!O$11)),0),"")</f>
        <v>0</v>
      </c>
      <c r="O73" s="162">
        <f ca="1">IFERROR(IFERROR(SUMIF(INDIRECT(calc!P$6),$D73,INDIRECT(calc!P$9)),0)+IFERROR(SUMIF(INDIRECT(calc!P$7),$D73,INDIRECT(calc!P$10)),0)+IFERROR(SUMIF(INDIRECT(calc!P$8),$D73,INDIRECT(calc!P$11)),0),"")</f>
        <v>0</v>
      </c>
      <c r="P73" s="162">
        <f ca="1">IFERROR(IFERROR(SUMIF(INDIRECT(calc!Q$6),$D73,INDIRECT(calc!Q$9)),0)+IFERROR(SUMIF(INDIRECT(calc!Q$7),$D73,INDIRECT(calc!Q$10)),0)+IFERROR(SUMIF(INDIRECT(calc!Q$8),$D73,INDIRECT(calc!Q$11)),0),"")</f>
        <v>0</v>
      </c>
      <c r="Q73" s="162">
        <f ca="1">IFERROR(IFERROR(SUMIF(INDIRECT(calc!R$6),$D73,INDIRECT(calc!R$9)),0)+IFERROR(SUMIF(INDIRECT(calc!R$7),$D73,INDIRECT(calc!R$10)),0)+IFERROR(SUMIF(INDIRECT(calc!R$8),$D73,INDIRECT(calc!R$11)),0),"")</f>
        <v>0</v>
      </c>
      <c r="R73" s="162">
        <f ca="1">IFERROR(IFERROR(SUMIF(INDIRECT(calc!S$6),$D73,INDIRECT(calc!S$9)),0)+IFERROR(SUMIF(INDIRECT(calc!S$7),$D73,INDIRECT(calc!S$10)),0)+IFERROR(SUMIF(INDIRECT(calc!S$8),$D73,INDIRECT(calc!S$11)),0),"")</f>
        <v>0</v>
      </c>
      <c r="S73" s="162">
        <f ca="1">IFERROR(IFERROR(SUMIF(INDIRECT(calc!T$6),$D73,INDIRECT(calc!T$9)),0)+IFERROR(SUMIF(INDIRECT(calc!T$7),$D73,INDIRECT(calc!T$10)),0)+IFERROR(SUMIF(INDIRECT(calc!T$8),$D73,INDIRECT(calc!T$11)),0),"")</f>
        <v>0</v>
      </c>
      <c r="T73" s="162">
        <f ca="1">IFERROR(IFERROR(SUMIF(INDIRECT(calc!U$6),$D73,INDIRECT(calc!U$9)),0)+IFERROR(SUMIF(INDIRECT(calc!U$7),$D73,INDIRECT(calc!U$10)),0)+IFERROR(SUMIF(INDIRECT(calc!U$8),$D73,INDIRECT(calc!U$11)),0),"")</f>
        <v>0</v>
      </c>
      <c r="U73" s="162">
        <f ca="1">IFERROR(IFERROR(SUMIF(INDIRECT(calc!V$6),$D73,INDIRECT(calc!V$9)),0)+IFERROR(SUMIF(INDIRECT(calc!V$7),$D73,INDIRECT(calc!V$10)),0)+IFERROR(SUMIF(INDIRECT(calc!V$8),$D73,INDIRECT(calc!V$11)),0),"")</f>
        <v>0</v>
      </c>
      <c r="V73" s="162">
        <f ca="1">IFERROR(IFERROR(SUMIF(INDIRECT(calc!W$6),$D73,INDIRECT(calc!W$9)),0)+IFERROR(SUMIF(INDIRECT(calc!W$7),$D73,INDIRECT(calc!W$10)),0)+IFERROR(SUMIF(INDIRECT(calc!W$8),$D73,INDIRECT(calc!W$11)),0),"")</f>
        <v>0</v>
      </c>
      <c r="W73" s="162">
        <f ca="1">IFERROR(IFERROR(SUMIF(INDIRECT(calc!X$6),$D73,INDIRECT(calc!X$9)),0)+IFERROR(SUMIF(INDIRECT(calc!X$7),$D73,INDIRECT(calc!X$10)),0)+IFERROR(SUMIF(INDIRECT(calc!X$8),$D73,INDIRECT(calc!X$11)),0),"")</f>
        <v>0</v>
      </c>
      <c r="Y73" s="151"/>
    </row>
    <row r="74" spans="3:25">
      <c r="C74" s="163" t="str">
        <f t="shared" ca="1" si="3"/>
        <v>besoin</v>
      </c>
      <c r="D74" s="136" t="str">
        <f>LEFT(Stocks!D74,9)</f>
        <v>7410826TA</v>
      </c>
      <c r="E74" s="136" t="str">
        <f ca="1">IF(calc!F74="","",IF(OFFSET(INDIRECT(calc!F74),,-1)&lt;&gt;"",OFFSET(INDIRECT(calc!F74),,-1),IF(OFFSET(INDIRECT(calc!F74),,-2)&lt;&gt;"",OFFSET(INDIRECT(calc!F74),,-2),IF(OFFSET(INDIRECT(calc!F74),,-3)&lt;&gt;"",OFFSET(INDIRECT(calc!F74),,-3),IF(OFFSET(INDIRECT(calc!F74),,-4)&lt;&gt;"",OFFSET(INDIRECT(calc!F74),,-4),IF(OFFSET(INDIRECT(calc!F74),,-5)&lt;&gt;"",OFFSET(INDIRECT(calc!F74),,-5),IF(OFFSET(INDIRECT(calc!F74),,-6),OFFSET(INDIRECT(calc!F74),,-6))))))))</f>
        <v>VENTING SYSTEM BODY</v>
      </c>
      <c r="F74" s="159">
        <f>Stocks!B74</f>
        <v>45</v>
      </c>
      <c r="G74" s="159">
        <f t="shared" ca="1" si="4"/>
        <v>48</v>
      </c>
      <c r="H74" s="165">
        <f t="shared" ca="1" si="5"/>
        <v>3</v>
      </c>
      <c r="I74" s="162">
        <f ca="1">IFERROR(IFERROR(SUMIF(INDIRECT(calc!J$6),$D74,INDIRECT(calc!J$9)),0)+IFERROR(SUMIF(INDIRECT(calc!J$7),$D74,INDIRECT(calc!J$10)),0)+IFERROR(SUMIF(INDIRECT(calc!J$8),$D74,INDIRECT(calc!J$11)),0),"")</f>
        <v>0</v>
      </c>
      <c r="J74" s="162">
        <f ca="1">IFERROR(IFERROR(SUMIF(INDIRECT(calc!K$6),$D74,INDIRECT(calc!K$9)),0)+IFERROR(SUMIF(INDIRECT(calc!K$7),$D74,INDIRECT(calc!K$10)),0)+IFERROR(SUMIF(INDIRECT(calc!K$8),$D74,INDIRECT(calc!K$11)),0),"")</f>
        <v>48</v>
      </c>
      <c r="K74" s="162">
        <f ca="1">IFERROR(SUMIF(INDIRECT(calc!L$6),$D74,INDIRECT(calc!L$9)),0)+IFERROR(SUMIF(INDIRECT(calc!L$7),$D74,INDIRECT(calc!L$10)),0)+IFERROR(SUMIF(INDIRECT(calc!L$8),$D74,INDIRECT(calc!L$11)),0)</f>
        <v>0</v>
      </c>
      <c r="L74" s="162">
        <f ca="1">IFERROR(IFERROR(SUMIF(INDIRECT(calc!M$6),$D74,INDIRECT(calc!M$9)),0)+IFERROR(SUMIF(INDIRECT(calc!M$7),$D74,INDIRECT(calc!M$10)),0)+IFERROR(SUMIF(INDIRECT(calc!M$8),$D74,INDIRECT(calc!M$11)),0),"")</f>
        <v>0</v>
      </c>
      <c r="M74" s="162">
        <f ca="1">IFERROR(IFERROR(SUMIF(INDIRECT(calc!N$6),$D74,INDIRECT(calc!N$9)),0)+IFERROR(SUMIF(INDIRECT(calc!N$7),$D74,INDIRECT(calc!N$10)),0)+IFERROR(SUMIF(INDIRECT(calc!N$8),$D74,INDIRECT(calc!N$11)),0),"")</f>
        <v>0</v>
      </c>
      <c r="N74" s="162">
        <f ca="1">IFERROR(IFERROR(SUMIF(INDIRECT(calc!O$6),$D74,INDIRECT(calc!O$9)),0)+IFERROR(SUMIF(INDIRECT(calc!O$7),$D74,INDIRECT(calc!O$10)),0)+IFERROR(SUMIF(INDIRECT(calc!O$8),$D74,INDIRECT(calc!O$11)),0),"")</f>
        <v>0</v>
      </c>
      <c r="O74" s="162">
        <f ca="1">IFERROR(IFERROR(SUMIF(INDIRECT(calc!P$6),$D74,INDIRECT(calc!P$9)),0)+IFERROR(SUMIF(INDIRECT(calc!P$7),$D74,INDIRECT(calc!P$10)),0)+IFERROR(SUMIF(INDIRECT(calc!P$8),$D74,INDIRECT(calc!P$11)),0),"")</f>
        <v>0</v>
      </c>
      <c r="P74" s="162">
        <f ca="1">IFERROR(IFERROR(SUMIF(INDIRECT(calc!Q$6),$D74,INDIRECT(calc!Q$9)),0)+IFERROR(SUMIF(INDIRECT(calc!Q$7),$D74,INDIRECT(calc!Q$10)),0)+IFERROR(SUMIF(INDIRECT(calc!Q$8),$D74,INDIRECT(calc!Q$11)),0),"")</f>
        <v>0</v>
      </c>
      <c r="Q74" s="162">
        <f ca="1">IFERROR(IFERROR(SUMIF(INDIRECT(calc!R$6),$D74,INDIRECT(calc!R$9)),0)+IFERROR(SUMIF(INDIRECT(calc!R$7),$D74,INDIRECT(calc!R$10)),0)+IFERROR(SUMIF(INDIRECT(calc!R$8),$D74,INDIRECT(calc!R$11)),0),"")</f>
        <v>0</v>
      </c>
      <c r="R74" s="162">
        <f ca="1">IFERROR(IFERROR(SUMIF(INDIRECT(calc!S$6),$D74,INDIRECT(calc!S$9)),0)+IFERROR(SUMIF(INDIRECT(calc!S$7),$D74,INDIRECT(calc!S$10)),0)+IFERROR(SUMIF(INDIRECT(calc!S$8),$D74,INDIRECT(calc!S$11)),0),"")</f>
        <v>0</v>
      </c>
      <c r="S74" s="162">
        <f ca="1">IFERROR(IFERROR(SUMIF(INDIRECT(calc!T$6),$D74,INDIRECT(calc!T$9)),0)+IFERROR(SUMIF(INDIRECT(calc!T$7),$D74,INDIRECT(calc!T$10)),0)+IFERROR(SUMIF(INDIRECT(calc!T$8),$D74,INDIRECT(calc!T$11)),0),"")</f>
        <v>0</v>
      </c>
      <c r="T74" s="162">
        <f ca="1">IFERROR(IFERROR(SUMIF(INDIRECT(calc!U$6),$D74,INDIRECT(calc!U$9)),0)+IFERROR(SUMIF(INDIRECT(calc!U$7),$D74,INDIRECT(calc!U$10)),0)+IFERROR(SUMIF(INDIRECT(calc!U$8),$D74,INDIRECT(calc!U$11)),0),"")</f>
        <v>0</v>
      </c>
      <c r="U74" s="162">
        <f ca="1">IFERROR(IFERROR(SUMIF(INDIRECT(calc!V$6),$D74,INDIRECT(calc!V$9)),0)+IFERROR(SUMIF(INDIRECT(calc!V$7),$D74,INDIRECT(calc!V$10)),0)+IFERROR(SUMIF(INDIRECT(calc!V$8),$D74,INDIRECT(calc!V$11)),0),"")</f>
        <v>0</v>
      </c>
      <c r="V74" s="162">
        <f ca="1">IFERROR(IFERROR(SUMIF(INDIRECT(calc!W$6),$D74,INDIRECT(calc!W$9)),0)+IFERROR(SUMIF(INDIRECT(calc!W$7),$D74,INDIRECT(calc!W$10)),0)+IFERROR(SUMIF(INDIRECT(calc!W$8),$D74,INDIRECT(calc!W$11)),0),"")</f>
        <v>0</v>
      </c>
      <c r="W74" s="162">
        <f ca="1">IFERROR(IFERROR(SUMIF(INDIRECT(calc!X$6),$D74,INDIRECT(calc!X$9)),0)+IFERROR(SUMIF(INDIRECT(calc!X$7),$D74,INDIRECT(calc!X$10)),0)+IFERROR(SUMIF(INDIRECT(calc!X$8),$D74,INDIRECT(calc!X$11)),0),"")</f>
        <v>0</v>
      </c>
      <c r="Y74" s="151"/>
    </row>
    <row r="75" spans="3:25">
      <c r="C75" s="163" t="str">
        <f t="shared" ca="1" si="3"/>
        <v/>
      </c>
      <c r="D75" s="136" t="str">
        <f>LEFT(Stocks!D75,9)</f>
        <v>7432686TA</v>
      </c>
      <c r="E75" s="136" t="str">
        <f ca="1">IF(calc!F75="","",IF(OFFSET(INDIRECT(calc!F75),,-1)&lt;&gt;"",OFFSET(INDIRECT(calc!F75),,-1),IF(OFFSET(INDIRECT(calc!F75),,-2)&lt;&gt;"",OFFSET(INDIRECT(calc!F75),,-2),IF(OFFSET(INDIRECT(calc!F75),,-3)&lt;&gt;"",OFFSET(INDIRECT(calc!F75),,-3),IF(OFFSET(INDIRECT(calc!F75),,-4)&lt;&gt;"",OFFSET(INDIRECT(calc!F75),,-4),IF(OFFSET(INDIRECT(calc!F75),,-5)&lt;&gt;"",OFFSET(INDIRECT(calc!F75),,-5),IF(OFFSET(INDIRECT(calc!F75),,-6),OFFSET(INDIRECT(calc!F75),,-6))))))))</f>
        <v/>
      </c>
      <c r="F75" s="159">
        <f>Stocks!B75</f>
        <v>46</v>
      </c>
      <c r="G75" s="159">
        <f t="shared" ca="1" si="4"/>
        <v>0</v>
      </c>
      <c r="H75" s="165">
        <f t="shared" ca="1" si="5"/>
        <v>0</v>
      </c>
      <c r="I75" s="162">
        <f ca="1">IFERROR(IFERROR(SUMIF(INDIRECT(calc!J$6),$D75,INDIRECT(calc!J$9)),0)+IFERROR(SUMIF(INDIRECT(calc!J$7),$D75,INDIRECT(calc!J$10)),0)+IFERROR(SUMIF(INDIRECT(calc!J$8),$D75,INDIRECT(calc!J$11)),0),"")</f>
        <v>0</v>
      </c>
      <c r="J75" s="162">
        <f ca="1">IFERROR(IFERROR(SUMIF(INDIRECT(calc!K$6),$D75,INDIRECT(calc!K$9)),0)+IFERROR(SUMIF(INDIRECT(calc!K$7),$D75,INDIRECT(calc!K$10)),0)+IFERROR(SUMIF(INDIRECT(calc!K$8),$D75,INDIRECT(calc!K$11)),0),"")</f>
        <v>0</v>
      </c>
      <c r="K75" s="162">
        <f ca="1">IFERROR(SUMIF(INDIRECT(calc!L$6),$D75,INDIRECT(calc!L$9)),0)+IFERROR(SUMIF(INDIRECT(calc!L$7),$D75,INDIRECT(calc!L$10)),0)+IFERROR(SUMIF(INDIRECT(calc!L$8),$D75,INDIRECT(calc!L$11)),0)</f>
        <v>0</v>
      </c>
      <c r="L75" s="162">
        <f ca="1">IFERROR(IFERROR(SUMIF(INDIRECT(calc!M$6),$D75,INDIRECT(calc!M$9)),0)+IFERROR(SUMIF(INDIRECT(calc!M$7),$D75,INDIRECT(calc!M$10)),0)+IFERROR(SUMIF(INDIRECT(calc!M$8),$D75,INDIRECT(calc!M$11)),0),"")</f>
        <v>0</v>
      </c>
      <c r="M75" s="162">
        <f ca="1">IFERROR(IFERROR(SUMIF(INDIRECT(calc!N$6),$D75,INDIRECT(calc!N$9)),0)+IFERROR(SUMIF(INDIRECT(calc!N$7),$D75,INDIRECT(calc!N$10)),0)+IFERROR(SUMIF(INDIRECT(calc!N$8),$D75,INDIRECT(calc!N$11)),0),"")</f>
        <v>0</v>
      </c>
      <c r="N75" s="162">
        <f ca="1">IFERROR(IFERROR(SUMIF(INDIRECT(calc!O$6),$D75,INDIRECT(calc!O$9)),0)+IFERROR(SUMIF(INDIRECT(calc!O$7),$D75,INDIRECT(calc!O$10)),0)+IFERROR(SUMIF(INDIRECT(calc!O$8),$D75,INDIRECT(calc!O$11)),0),"")</f>
        <v>0</v>
      </c>
      <c r="O75" s="162">
        <f ca="1">IFERROR(IFERROR(SUMIF(INDIRECT(calc!P$6),$D75,INDIRECT(calc!P$9)),0)+IFERROR(SUMIF(INDIRECT(calc!P$7),$D75,INDIRECT(calc!P$10)),0)+IFERROR(SUMIF(INDIRECT(calc!P$8),$D75,INDIRECT(calc!P$11)),0),"")</f>
        <v>0</v>
      </c>
      <c r="P75" s="162">
        <f ca="1">IFERROR(IFERROR(SUMIF(INDIRECT(calc!Q$6),$D75,INDIRECT(calc!Q$9)),0)+IFERROR(SUMIF(INDIRECT(calc!Q$7),$D75,INDIRECT(calc!Q$10)),0)+IFERROR(SUMIF(INDIRECT(calc!Q$8),$D75,INDIRECT(calc!Q$11)),0),"")</f>
        <v>0</v>
      </c>
      <c r="Q75" s="162">
        <f ca="1">IFERROR(IFERROR(SUMIF(INDIRECT(calc!R$6),$D75,INDIRECT(calc!R$9)),0)+IFERROR(SUMIF(INDIRECT(calc!R$7),$D75,INDIRECT(calc!R$10)),0)+IFERROR(SUMIF(INDIRECT(calc!R$8),$D75,INDIRECT(calc!R$11)),0),"")</f>
        <v>0</v>
      </c>
      <c r="R75" s="162">
        <f ca="1">IFERROR(IFERROR(SUMIF(INDIRECT(calc!S$6),$D75,INDIRECT(calc!S$9)),0)+IFERROR(SUMIF(INDIRECT(calc!S$7),$D75,INDIRECT(calc!S$10)),0)+IFERROR(SUMIF(INDIRECT(calc!S$8),$D75,INDIRECT(calc!S$11)),0),"")</f>
        <v>0</v>
      </c>
      <c r="S75" s="162">
        <f ca="1">IFERROR(IFERROR(SUMIF(INDIRECT(calc!T$6),$D75,INDIRECT(calc!T$9)),0)+IFERROR(SUMIF(INDIRECT(calc!T$7),$D75,INDIRECT(calc!T$10)),0)+IFERROR(SUMIF(INDIRECT(calc!T$8),$D75,INDIRECT(calc!T$11)),0),"")</f>
        <v>0</v>
      </c>
      <c r="T75" s="162">
        <f ca="1">IFERROR(IFERROR(SUMIF(INDIRECT(calc!U$6),$D75,INDIRECT(calc!U$9)),0)+IFERROR(SUMIF(INDIRECT(calc!U$7),$D75,INDIRECT(calc!U$10)),0)+IFERROR(SUMIF(INDIRECT(calc!U$8),$D75,INDIRECT(calc!U$11)),0),"")</f>
        <v>0</v>
      </c>
      <c r="U75" s="162">
        <f ca="1">IFERROR(IFERROR(SUMIF(INDIRECT(calc!V$6),$D75,INDIRECT(calc!V$9)),0)+IFERROR(SUMIF(INDIRECT(calc!V$7),$D75,INDIRECT(calc!V$10)),0)+IFERROR(SUMIF(INDIRECT(calc!V$8),$D75,INDIRECT(calc!V$11)),0),"")</f>
        <v>0</v>
      </c>
      <c r="V75" s="162">
        <f ca="1">IFERROR(IFERROR(SUMIF(INDIRECT(calc!W$6),$D75,INDIRECT(calc!W$9)),0)+IFERROR(SUMIF(INDIRECT(calc!W$7),$D75,INDIRECT(calc!W$10)),0)+IFERROR(SUMIF(INDIRECT(calc!W$8),$D75,INDIRECT(calc!W$11)),0),"")</f>
        <v>0</v>
      </c>
      <c r="W75" s="162">
        <f ca="1">IFERROR(IFERROR(SUMIF(INDIRECT(calc!X$6),$D75,INDIRECT(calc!X$9)),0)+IFERROR(SUMIF(INDIRECT(calc!X$7),$D75,INDIRECT(calc!X$10)),0)+IFERROR(SUMIF(INDIRECT(calc!X$8),$D75,INDIRECT(calc!X$11)),0),"")</f>
        <v>0</v>
      </c>
      <c r="Y75" s="151"/>
    </row>
    <row r="76" spans="3:25">
      <c r="C76" s="163" t="str">
        <f t="shared" ca="1" si="3"/>
        <v/>
      </c>
      <c r="D76" s="136" t="str">
        <f>LEFT(Stocks!D76,9)</f>
        <v>7432687TA</v>
      </c>
      <c r="E76" s="136" t="str">
        <f ca="1">IF(calc!F76="","",IF(OFFSET(INDIRECT(calc!F76),,-1)&lt;&gt;"",OFFSET(INDIRECT(calc!F76),,-1),IF(OFFSET(INDIRECT(calc!F76),,-2)&lt;&gt;"",OFFSET(INDIRECT(calc!F76),,-2),IF(OFFSET(INDIRECT(calc!F76),,-3)&lt;&gt;"",OFFSET(INDIRECT(calc!F76),,-3),IF(OFFSET(INDIRECT(calc!F76),,-4)&lt;&gt;"",OFFSET(INDIRECT(calc!F76),,-4),IF(OFFSET(INDIRECT(calc!F76),,-5)&lt;&gt;"",OFFSET(INDIRECT(calc!F76),,-5),IF(OFFSET(INDIRECT(calc!F76),,-6),OFFSET(INDIRECT(calc!F76),,-6))))))))</f>
        <v/>
      </c>
      <c r="F76" s="159">
        <f>Stocks!B76</f>
        <v>118</v>
      </c>
      <c r="G76" s="159">
        <f t="shared" ca="1" si="4"/>
        <v>0</v>
      </c>
      <c r="H76" s="165">
        <f t="shared" ca="1" si="5"/>
        <v>0</v>
      </c>
      <c r="I76" s="162">
        <f ca="1">IFERROR(IFERROR(SUMIF(INDIRECT(calc!J$6),$D76,INDIRECT(calc!J$9)),0)+IFERROR(SUMIF(INDIRECT(calc!J$7),$D76,INDIRECT(calc!J$10)),0)+IFERROR(SUMIF(INDIRECT(calc!J$8),$D76,INDIRECT(calc!J$11)),0),"")</f>
        <v>0</v>
      </c>
      <c r="J76" s="162">
        <f ca="1">IFERROR(IFERROR(SUMIF(INDIRECT(calc!K$6),$D76,INDIRECT(calc!K$9)),0)+IFERROR(SUMIF(INDIRECT(calc!K$7),$D76,INDIRECT(calc!K$10)),0)+IFERROR(SUMIF(INDIRECT(calc!K$8),$D76,INDIRECT(calc!K$11)),0),"")</f>
        <v>0</v>
      </c>
      <c r="K76" s="162">
        <f ca="1">IFERROR(SUMIF(INDIRECT(calc!L$6),$D76,INDIRECT(calc!L$9)),0)+IFERROR(SUMIF(INDIRECT(calc!L$7),$D76,INDIRECT(calc!L$10)),0)+IFERROR(SUMIF(INDIRECT(calc!L$8),$D76,INDIRECT(calc!L$11)),0)</f>
        <v>0</v>
      </c>
      <c r="L76" s="162">
        <f ca="1">IFERROR(IFERROR(SUMIF(INDIRECT(calc!M$6),$D76,INDIRECT(calc!M$9)),0)+IFERROR(SUMIF(INDIRECT(calc!M$7),$D76,INDIRECT(calc!M$10)),0)+IFERROR(SUMIF(INDIRECT(calc!M$8),$D76,INDIRECT(calc!M$11)),0),"")</f>
        <v>0</v>
      </c>
      <c r="M76" s="162">
        <f ca="1">IFERROR(IFERROR(SUMIF(INDIRECT(calc!N$6),$D76,INDIRECT(calc!N$9)),0)+IFERROR(SUMIF(INDIRECT(calc!N$7),$D76,INDIRECT(calc!N$10)),0)+IFERROR(SUMIF(INDIRECT(calc!N$8),$D76,INDIRECT(calc!N$11)),0),"")</f>
        <v>0</v>
      </c>
      <c r="N76" s="162">
        <f ca="1">IFERROR(IFERROR(SUMIF(INDIRECT(calc!O$6),$D76,INDIRECT(calc!O$9)),0)+IFERROR(SUMIF(INDIRECT(calc!O$7),$D76,INDIRECT(calc!O$10)),0)+IFERROR(SUMIF(INDIRECT(calc!O$8),$D76,INDIRECT(calc!O$11)),0),"")</f>
        <v>0</v>
      </c>
      <c r="O76" s="162">
        <f ca="1">IFERROR(IFERROR(SUMIF(INDIRECT(calc!P$6),$D76,INDIRECT(calc!P$9)),0)+IFERROR(SUMIF(INDIRECT(calc!P$7),$D76,INDIRECT(calc!P$10)),0)+IFERROR(SUMIF(INDIRECT(calc!P$8),$D76,INDIRECT(calc!P$11)),0),"")</f>
        <v>0</v>
      </c>
      <c r="P76" s="162">
        <f ca="1">IFERROR(IFERROR(SUMIF(INDIRECT(calc!Q$6),$D76,INDIRECT(calc!Q$9)),0)+IFERROR(SUMIF(INDIRECT(calc!Q$7),$D76,INDIRECT(calc!Q$10)),0)+IFERROR(SUMIF(INDIRECT(calc!Q$8),$D76,INDIRECT(calc!Q$11)),0),"")</f>
        <v>0</v>
      </c>
      <c r="Q76" s="162">
        <f ca="1">IFERROR(IFERROR(SUMIF(INDIRECT(calc!R$6),$D76,INDIRECT(calc!R$9)),0)+IFERROR(SUMIF(INDIRECT(calc!R$7),$D76,INDIRECT(calc!R$10)),0)+IFERROR(SUMIF(INDIRECT(calc!R$8),$D76,INDIRECT(calc!R$11)),0),"")</f>
        <v>0</v>
      </c>
      <c r="R76" s="162">
        <f ca="1">IFERROR(IFERROR(SUMIF(INDIRECT(calc!S$6),$D76,INDIRECT(calc!S$9)),0)+IFERROR(SUMIF(INDIRECT(calc!S$7),$D76,INDIRECT(calc!S$10)),0)+IFERROR(SUMIF(INDIRECT(calc!S$8),$D76,INDIRECT(calc!S$11)),0),"")</f>
        <v>0</v>
      </c>
      <c r="S76" s="162">
        <f ca="1">IFERROR(IFERROR(SUMIF(INDIRECT(calc!T$6),$D76,INDIRECT(calc!T$9)),0)+IFERROR(SUMIF(INDIRECT(calc!T$7),$D76,INDIRECT(calc!T$10)),0)+IFERROR(SUMIF(INDIRECT(calc!T$8),$D76,INDIRECT(calc!T$11)),0),"")</f>
        <v>0</v>
      </c>
      <c r="T76" s="162">
        <f ca="1">IFERROR(IFERROR(SUMIF(INDIRECT(calc!U$6),$D76,INDIRECT(calc!U$9)),0)+IFERROR(SUMIF(INDIRECT(calc!U$7),$D76,INDIRECT(calc!U$10)),0)+IFERROR(SUMIF(INDIRECT(calc!U$8),$D76,INDIRECT(calc!U$11)),0),"")</f>
        <v>0</v>
      </c>
      <c r="U76" s="162">
        <f ca="1">IFERROR(IFERROR(SUMIF(INDIRECT(calc!V$6),$D76,INDIRECT(calc!V$9)),0)+IFERROR(SUMIF(INDIRECT(calc!V$7),$D76,INDIRECT(calc!V$10)),0)+IFERROR(SUMIF(INDIRECT(calc!V$8),$D76,INDIRECT(calc!V$11)),0),"")</f>
        <v>0</v>
      </c>
      <c r="V76" s="162">
        <f ca="1">IFERROR(IFERROR(SUMIF(INDIRECT(calc!W$6),$D76,INDIRECT(calc!W$9)),0)+IFERROR(SUMIF(INDIRECT(calc!W$7),$D76,INDIRECT(calc!W$10)),0)+IFERROR(SUMIF(INDIRECT(calc!W$8),$D76,INDIRECT(calc!W$11)),0),"")</f>
        <v>0</v>
      </c>
      <c r="W76" s="162">
        <f ca="1">IFERROR(IFERROR(SUMIF(INDIRECT(calc!X$6),$D76,INDIRECT(calc!X$9)),0)+IFERROR(SUMIF(INDIRECT(calc!X$7),$D76,INDIRECT(calc!X$10)),0)+IFERROR(SUMIF(INDIRECT(calc!X$8),$D76,INDIRECT(calc!X$11)),0),"")</f>
        <v>0</v>
      </c>
      <c r="Y76" s="151"/>
    </row>
    <row r="77" spans="3:25">
      <c r="C77" s="163" t="str">
        <f t="shared" ca="1" si="3"/>
        <v/>
      </c>
      <c r="D77" s="136" t="str">
        <f>LEFT(Stocks!D77,9)</f>
        <v>7432724TA</v>
      </c>
      <c r="E77" s="136" t="str">
        <f ca="1">IF(calc!F77="","",IF(OFFSET(INDIRECT(calc!F77),,-1)&lt;&gt;"",OFFSET(INDIRECT(calc!F77),,-1),IF(OFFSET(INDIRECT(calc!F77),,-2)&lt;&gt;"",OFFSET(INDIRECT(calc!F77),,-2),IF(OFFSET(INDIRECT(calc!F77),,-3)&lt;&gt;"",OFFSET(INDIRECT(calc!F77),,-3),IF(OFFSET(INDIRECT(calc!F77),,-4)&lt;&gt;"",OFFSET(INDIRECT(calc!F77),,-4),IF(OFFSET(INDIRECT(calc!F77),,-5)&lt;&gt;"",OFFSET(INDIRECT(calc!F77),,-5),IF(OFFSET(INDIRECT(calc!F77),,-6),OFFSET(INDIRECT(calc!F77),,-6))))))))</f>
        <v/>
      </c>
      <c r="F77" s="159">
        <f>Stocks!B77</f>
        <v>86</v>
      </c>
      <c r="G77" s="159">
        <f t="shared" ca="1" si="4"/>
        <v>0</v>
      </c>
      <c r="H77" s="165">
        <f t="shared" ca="1" si="5"/>
        <v>0</v>
      </c>
      <c r="I77" s="162">
        <f ca="1">IFERROR(IFERROR(SUMIF(INDIRECT(calc!J$6),$D77,INDIRECT(calc!J$9)),0)+IFERROR(SUMIF(INDIRECT(calc!J$7),$D77,INDIRECT(calc!J$10)),0)+IFERROR(SUMIF(INDIRECT(calc!J$8),$D77,INDIRECT(calc!J$11)),0),"")</f>
        <v>0</v>
      </c>
      <c r="J77" s="162">
        <f ca="1">IFERROR(IFERROR(SUMIF(INDIRECT(calc!K$6),$D77,INDIRECT(calc!K$9)),0)+IFERROR(SUMIF(INDIRECT(calc!K$7),$D77,INDIRECT(calc!K$10)),0)+IFERROR(SUMIF(INDIRECT(calc!K$8),$D77,INDIRECT(calc!K$11)),0),"")</f>
        <v>0</v>
      </c>
      <c r="K77" s="162">
        <f ca="1">IFERROR(SUMIF(INDIRECT(calc!L$6),$D77,INDIRECT(calc!L$9)),0)+IFERROR(SUMIF(INDIRECT(calc!L$7),$D77,INDIRECT(calc!L$10)),0)+IFERROR(SUMIF(INDIRECT(calc!L$8),$D77,INDIRECT(calc!L$11)),0)</f>
        <v>0</v>
      </c>
      <c r="L77" s="162">
        <f ca="1">IFERROR(IFERROR(SUMIF(INDIRECT(calc!M$6),$D77,INDIRECT(calc!M$9)),0)+IFERROR(SUMIF(INDIRECT(calc!M$7),$D77,INDIRECT(calc!M$10)),0)+IFERROR(SUMIF(INDIRECT(calc!M$8),$D77,INDIRECT(calc!M$11)),0),"")</f>
        <v>0</v>
      </c>
      <c r="M77" s="162">
        <f ca="1">IFERROR(IFERROR(SUMIF(INDIRECT(calc!N$6),$D77,INDIRECT(calc!N$9)),0)+IFERROR(SUMIF(INDIRECT(calc!N$7),$D77,INDIRECT(calc!N$10)),0)+IFERROR(SUMIF(INDIRECT(calc!N$8),$D77,INDIRECT(calc!N$11)),0),"")</f>
        <v>0</v>
      </c>
      <c r="N77" s="162">
        <f ca="1">IFERROR(IFERROR(SUMIF(INDIRECT(calc!O$6),$D77,INDIRECT(calc!O$9)),0)+IFERROR(SUMIF(INDIRECT(calc!O$7),$D77,INDIRECT(calc!O$10)),0)+IFERROR(SUMIF(INDIRECT(calc!O$8),$D77,INDIRECT(calc!O$11)),0),"")</f>
        <v>0</v>
      </c>
      <c r="O77" s="162">
        <f ca="1">IFERROR(IFERROR(SUMIF(INDIRECT(calc!P$6),$D77,INDIRECT(calc!P$9)),0)+IFERROR(SUMIF(INDIRECT(calc!P$7),$D77,INDIRECT(calc!P$10)),0)+IFERROR(SUMIF(INDIRECT(calc!P$8),$D77,INDIRECT(calc!P$11)),0),"")</f>
        <v>0</v>
      </c>
      <c r="P77" s="162">
        <f ca="1">IFERROR(IFERROR(SUMIF(INDIRECT(calc!Q$6),$D77,INDIRECT(calc!Q$9)),0)+IFERROR(SUMIF(INDIRECT(calc!Q$7),$D77,INDIRECT(calc!Q$10)),0)+IFERROR(SUMIF(INDIRECT(calc!Q$8),$D77,INDIRECT(calc!Q$11)),0),"")</f>
        <v>0</v>
      </c>
      <c r="Q77" s="162">
        <f ca="1">IFERROR(IFERROR(SUMIF(INDIRECT(calc!R$6),$D77,INDIRECT(calc!R$9)),0)+IFERROR(SUMIF(INDIRECT(calc!R$7),$D77,INDIRECT(calc!R$10)),0)+IFERROR(SUMIF(INDIRECT(calc!R$8),$D77,INDIRECT(calc!R$11)),0),"")</f>
        <v>0</v>
      </c>
      <c r="R77" s="162">
        <f ca="1">IFERROR(IFERROR(SUMIF(INDIRECT(calc!S$6),$D77,INDIRECT(calc!S$9)),0)+IFERROR(SUMIF(INDIRECT(calc!S$7),$D77,INDIRECT(calc!S$10)),0)+IFERROR(SUMIF(INDIRECT(calc!S$8),$D77,INDIRECT(calc!S$11)),0),"")</f>
        <v>0</v>
      </c>
      <c r="S77" s="162">
        <f ca="1">IFERROR(IFERROR(SUMIF(INDIRECT(calc!T$6),$D77,INDIRECT(calc!T$9)),0)+IFERROR(SUMIF(INDIRECT(calc!T$7),$D77,INDIRECT(calc!T$10)),0)+IFERROR(SUMIF(INDIRECT(calc!T$8),$D77,INDIRECT(calc!T$11)),0),"")</f>
        <v>0</v>
      </c>
      <c r="T77" s="162">
        <f ca="1">IFERROR(IFERROR(SUMIF(INDIRECT(calc!U$6),$D77,INDIRECT(calc!U$9)),0)+IFERROR(SUMIF(INDIRECT(calc!U$7),$D77,INDIRECT(calc!U$10)),0)+IFERROR(SUMIF(INDIRECT(calc!U$8),$D77,INDIRECT(calc!U$11)),0),"")</f>
        <v>0</v>
      </c>
      <c r="U77" s="162">
        <f ca="1">IFERROR(IFERROR(SUMIF(INDIRECT(calc!V$6),$D77,INDIRECT(calc!V$9)),0)+IFERROR(SUMIF(INDIRECT(calc!V$7),$D77,INDIRECT(calc!V$10)),0)+IFERROR(SUMIF(INDIRECT(calc!V$8),$D77,INDIRECT(calc!V$11)),0),"")</f>
        <v>0</v>
      </c>
      <c r="V77" s="162">
        <f ca="1">IFERROR(IFERROR(SUMIF(INDIRECT(calc!W$6),$D77,INDIRECT(calc!W$9)),0)+IFERROR(SUMIF(INDIRECT(calc!W$7),$D77,INDIRECT(calc!W$10)),0)+IFERROR(SUMIF(INDIRECT(calc!W$8),$D77,INDIRECT(calc!W$11)),0),"")</f>
        <v>0</v>
      </c>
      <c r="W77" s="162">
        <f ca="1">IFERROR(IFERROR(SUMIF(INDIRECT(calc!X$6),$D77,INDIRECT(calc!X$9)),0)+IFERROR(SUMIF(INDIRECT(calc!X$7),$D77,INDIRECT(calc!X$10)),0)+IFERROR(SUMIF(INDIRECT(calc!X$8),$D77,INDIRECT(calc!X$11)),0),"")</f>
        <v>0</v>
      </c>
      <c r="Y77" s="151"/>
    </row>
    <row r="78" spans="3:25">
      <c r="C78" s="163" t="str">
        <f t="shared" ca="1" si="3"/>
        <v/>
      </c>
      <c r="D78" s="136" t="str">
        <f>LEFT(Stocks!D78,9)</f>
        <v>7432725TA</v>
      </c>
      <c r="E78" s="136" t="str">
        <f ca="1">IF(calc!F78="","",IF(OFFSET(INDIRECT(calc!F78),,-1)&lt;&gt;"",OFFSET(INDIRECT(calc!F78),,-1),IF(OFFSET(INDIRECT(calc!F78),,-2)&lt;&gt;"",OFFSET(INDIRECT(calc!F78),,-2),IF(OFFSET(INDIRECT(calc!F78),,-3)&lt;&gt;"",OFFSET(INDIRECT(calc!F78),,-3),IF(OFFSET(INDIRECT(calc!F78),,-4)&lt;&gt;"",OFFSET(INDIRECT(calc!F78),,-4),IF(OFFSET(INDIRECT(calc!F78),,-5)&lt;&gt;"",OFFSET(INDIRECT(calc!F78),,-5),IF(OFFSET(INDIRECT(calc!F78),,-6),OFFSET(INDIRECT(calc!F78),,-6))))))))</f>
        <v>FILL VENT LINE</v>
      </c>
      <c r="F78" s="159">
        <f>Stocks!B78</f>
        <v>8</v>
      </c>
      <c r="G78" s="159">
        <f t="shared" ca="1" si="4"/>
        <v>2</v>
      </c>
      <c r="H78" s="165">
        <f t="shared" ca="1" si="5"/>
        <v>0</v>
      </c>
      <c r="I78" s="162">
        <f ca="1">IFERROR(IFERROR(SUMIF(INDIRECT(calc!J$6),$D78,INDIRECT(calc!J$9)),0)+IFERROR(SUMIF(INDIRECT(calc!J$7),$D78,INDIRECT(calc!J$10)),0)+IFERROR(SUMIF(INDIRECT(calc!J$8),$D78,INDIRECT(calc!J$11)),0),"")</f>
        <v>0</v>
      </c>
      <c r="J78" s="162">
        <f ca="1">IFERROR(IFERROR(SUMIF(INDIRECT(calc!K$6),$D78,INDIRECT(calc!K$9)),0)+IFERROR(SUMIF(INDIRECT(calc!K$7),$D78,INDIRECT(calc!K$10)),0)+IFERROR(SUMIF(INDIRECT(calc!K$8),$D78,INDIRECT(calc!K$11)),0),"")</f>
        <v>2</v>
      </c>
      <c r="K78" s="162">
        <f ca="1">IFERROR(SUMIF(INDIRECT(calc!L$6),$D78,INDIRECT(calc!L$9)),0)+IFERROR(SUMIF(INDIRECT(calc!L$7),$D78,INDIRECT(calc!L$10)),0)+IFERROR(SUMIF(INDIRECT(calc!L$8),$D78,INDIRECT(calc!L$11)),0)</f>
        <v>0</v>
      </c>
      <c r="L78" s="162">
        <f ca="1">IFERROR(IFERROR(SUMIF(INDIRECT(calc!M$6),$D78,INDIRECT(calc!M$9)),0)+IFERROR(SUMIF(INDIRECT(calc!M$7),$D78,INDIRECT(calc!M$10)),0)+IFERROR(SUMIF(INDIRECT(calc!M$8),$D78,INDIRECT(calc!M$11)),0),"")</f>
        <v>0</v>
      </c>
      <c r="M78" s="162">
        <f ca="1">IFERROR(IFERROR(SUMIF(INDIRECT(calc!N$6),$D78,INDIRECT(calc!N$9)),0)+IFERROR(SUMIF(INDIRECT(calc!N$7),$D78,INDIRECT(calc!N$10)),0)+IFERROR(SUMIF(INDIRECT(calc!N$8),$D78,INDIRECT(calc!N$11)),0),"")</f>
        <v>0</v>
      </c>
      <c r="N78" s="162">
        <f ca="1">IFERROR(IFERROR(SUMIF(INDIRECT(calc!O$6),$D78,INDIRECT(calc!O$9)),0)+IFERROR(SUMIF(INDIRECT(calc!O$7),$D78,INDIRECT(calc!O$10)),0)+IFERROR(SUMIF(INDIRECT(calc!O$8),$D78,INDIRECT(calc!O$11)),0),"")</f>
        <v>0</v>
      </c>
      <c r="O78" s="162">
        <f ca="1">IFERROR(IFERROR(SUMIF(INDIRECT(calc!P$6),$D78,INDIRECT(calc!P$9)),0)+IFERROR(SUMIF(INDIRECT(calc!P$7),$D78,INDIRECT(calc!P$10)),0)+IFERROR(SUMIF(INDIRECT(calc!P$8),$D78,INDIRECT(calc!P$11)),0),"")</f>
        <v>0</v>
      </c>
      <c r="P78" s="162">
        <f ca="1">IFERROR(IFERROR(SUMIF(INDIRECT(calc!Q$6),$D78,INDIRECT(calc!Q$9)),0)+IFERROR(SUMIF(INDIRECT(calc!Q$7),$D78,INDIRECT(calc!Q$10)),0)+IFERROR(SUMIF(INDIRECT(calc!Q$8),$D78,INDIRECT(calc!Q$11)),0),"")</f>
        <v>0</v>
      </c>
      <c r="Q78" s="162">
        <f ca="1">IFERROR(IFERROR(SUMIF(INDIRECT(calc!R$6),$D78,INDIRECT(calc!R$9)),0)+IFERROR(SUMIF(INDIRECT(calc!R$7),$D78,INDIRECT(calc!R$10)),0)+IFERROR(SUMIF(INDIRECT(calc!R$8),$D78,INDIRECT(calc!R$11)),0),"")</f>
        <v>0</v>
      </c>
      <c r="R78" s="162">
        <f ca="1">IFERROR(IFERROR(SUMIF(INDIRECT(calc!S$6),$D78,INDIRECT(calc!S$9)),0)+IFERROR(SUMIF(INDIRECT(calc!S$7),$D78,INDIRECT(calc!S$10)),0)+IFERROR(SUMIF(INDIRECT(calc!S$8),$D78,INDIRECT(calc!S$11)),0),"")</f>
        <v>0</v>
      </c>
      <c r="S78" s="162">
        <f ca="1">IFERROR(IFERROR(SUMIF(INDIRECT(calc!T$6),$D78,INDIRECT(calc!T$9)),0)+IFERROR(SUMIF(INDIRECT(calc!T$7),$D78,INDIRECT(calc!T$10)),0)+IFERROR(SUMIF(INDIRECT(calc!T$8),$D78,INDIRECT(calc!T$11)),0),"")</f>
        <v>0</v>
      </c>
      <c r="T78" s="162">
        <f ca="1">IFERROR(IFERROR(SUMIF(INDIRECT(calc!U$6),$D78,INDIRECT(calc!U$9)),0)+IFERROR(SUMIF(INDIRECT(calc!U$7),$D78,INDIRECT(calc!U$10)),0)+IFERROR(SUMIF(INDIRECT(calc!U$8),$D78,INDIRECT(calc!U$11)),0),"")</f>
        <v>0</v>
      </c>
      <c r="U78" s="162">
        <f ca="1">IFERROR(IFERROR(SUMIF(INDIRECT(calc!V$6),$D78,INDIRECT(calc!V$9)),0)+IFERROR(SUMIF(INDIRECT(calc!V$7),$D78,INDIRECT(calc!V$10)),0)+IFERROR(SUMIF(INDIRECT(calc!V$8),$D78,INDIRECT(calc!V$11)),0),"")</f>
        <v>0</v>
      </c>
      <c r="V78" s="162">
        <f ca="1">IFERROR(IFERROR(SUMIF(INDIRECT(calc!W$6),$D78,INDIRECT(calc!W$9)),0)+IFERROR(SUMIF(INDIRECT(calc!W$7),$D78,INDIRECT(calc!W$10)),0)+IFERROR(SUMIF(INDIRECT(calc!W$8),$D78,INDIRECT(calc!W$11)),0),"")</f>
        <v>0</v>
      </c>
      <c r="W78" s="162">
        <f ca="1">IFERROR(IFERROR(SUMIF(INDIRECT(calc!X$6),$D78,INDIRECT(calc!X$9)),0)+IFERROR(SUMIF(INDIRECT(calc!X$7),$D78,INDIRECT(calc!X$10)),0)+IFERROR(SUMIF(INDIRECT(calc!X$8),$D78,INDIRECT(calc!X$11)),0),"")</f>
        <v>0</v>
      </c>
      <c r="Y78" s="151"/>
    </row>
    <row r="79" spans="3:25">
      <c r="C79" s="163" t="str">
        <f t="shared" ca="1" si="3"/>
        <v/>
      </c>
      <c r="D79" s="136" t="str">
        <f>LEFT(Stocks!D79,9)</f>
        <v>7432726TA</v>
      </c>
      <c r="E79" s="136" t="str">
        <f ca="1">IF(calc!F79="","",IF(OFFSET(INDIRECT(calc!F79),,-1)&lt;&gt;"",OFFSET(INDIRECT(calc!F79),,-1),IF(OFFSET(INDIRECT(calc!F79),,-2)&lt;&gt;"",OFFSET(INDIRECT(calc!F79),,-2),IF(OFFSET(INDIRECT(calc!F79),,-3)&lt;&gt;"",OFFSET(INDIRECT(calc!F79),,-3),IF(OFFSET(INDIRECT(calc!F79),,-4)&lt;&gt;"",OFFSET(INDIRECT(calc!F79),,-4),IF(OFFSET(INDIRECT(calc!F79),,-5)&lt;&gt;"",OFFSET(INDIRECT(calc!F79),,-5),IF(OFFSET(INDIRECT(calc!F79),,-6),OFFSET(INDIRECT(calc!F79),,-6))))))))</f>
        <v/>
      </c>
      <c r="F79" s="159">
        <f>Stocks!B79</f>
        <v>0</v>
      </c>
      <c r="G79" s="159">
        <f t="shared" ca="1" si="4"/>
        <v>0</v>
      </c>
      <c r="H79" s="165">
        <f t="shared" ca="1" si="5"/>
        <v>0</v>
      </c>
      <c r="I79" s="162">
        <f ca="1">IFERROR(IFERROR(SUMIF(INDIRECT(calc!J$6),$D79,INDIRECT(calc!J$9)),0)+IFERROR(SUMIF(INDIRECT(calc!J$7),$D79,INDIRECT(calc!J$10)),0)+IFERROR(SUMIF(INDIRECT(calc!J$8),$D79,INDIRECT(calc!J$11)),0),"")</f>
        <v>0</v>
      </c>
      <c r="J79" s="162">
        <f ca="1">IFERROR(IFERROR(SUMIF(INDIRECT(calc!K$6),$D79,INDIRECT(calc!K$9)),0)+IFERROR(SUMIF(INDIRECT(calc!K$7),$D79,INDIRECT(calc!K$10)),0)+IFERROR(SUMIF(INDIRECT(calc!K$8),$D79,INDIRECT(calc!K$11)),0),"")</f>
        <v>0</v>
      </c>
      <c r="K79" s="162">
        <f ca="1">IFERROR(SUMIF(INDIRECT(calc!L$6),$D79,INDIRECT(calc!L$9)),0)+IFERROR(SUMIF(INDIRECT(calc!L$7),$D79,INDIRECT(calc!L$10)),0)+IFERROR(SUMIF(INDIRECT(calc!L$8),$D79,INDIRECT(calc!L$11)),0)</f>
        <v>0</v>
      </c>
      <c r="L79" s="162">
        <f ca="1">IFERROR(IFERROR(SUMIF(INDIRECT(calc!M$6),$D79,INDIRECT(calc!M$9)),0)+IFERROR(SUMIF(INDIRECT(calc!M$7),$D79,INDIRECT(calc!M$10)),0)+IFERROR(SUMIF(INDIRECT(calc!M$8),$D79,INDIRECT(calc!M$11)),0),"")</f>
        <v>0</v>
      </c>
      <c r="M79" s="162">
        <f ca="1">IFERROR(IFERROR(SUMIF(INDIRECT(calc!N$6),$D79,INDIRECT(calc!N$9)),0)+IFERROR(SUMIF(INDIRECT(calc!N$7),$D79,INDIRECT(calc!N$10)),0)+IFERROR(SUMIF(INDIRECT(calc!N$8),$D79,INDIRECT(calc!N$11)),0),"")</f>
        <v>0</v>
      </c>
      <c r="N79" s="162">
        <f ca="1">IFERROR(IFERROR(SUMIF(INDIRECT(calc!O$6),$D79,INDIRECT(calc!O$9)),0)+IFERROR(SUMIF(INDIRECT(calc!O$7),$D79,INDIRECT(calc!O$10)),0)+IFERROR(SUMIF(INDIRECT(calc!O$8),$D79,INDIRECT(calc!O$11)),0),"")</f>
        <v>0</v>
      </c>
      <c r="O79" s="162">
        <f ca="1">IFERROR(IFERROR(SUMIF(INDIRECT(calc!P$6),$D79,INDIRECT(calc!P$9)),0)+IFERROR(SUMIF(INDIRECT(calc!P$7),$D79,INDIRECT(calc!P$10)),0)+IFERROR(SUMIF(INDIRECT(calc!P$8),$D79,INDIRECT(calc!P$11)),0),"")</f>
        <v>0</v>
      </c>
      <c r="P79" s="162">
        <f ca="1">IFERROR(IFERROR(SUMIF(INDIRECT(calc!Q$6),$D79,INDIRECT(calc!Q$9)),0)+IFERROR(SUMIF(INDIRECT(calc!Q$7),$D79,INDIRECT(calc!Q$10)),0)+IFERROR(SUMIF(INDIRECT(calc!Q$8),$D79,INDIRECT(calc!Q$11)),0),"")</f>
        <v>0</v>
      </c>
      <c r="Q79" s="162">
        <f ca="1">IFERROR(IFERROR(SUMIF(INDIRECT(calc!R$6),$D79,INDIRECT(calc!R$9)),0)+IFERROR(SUMIF(INDIRECT(calc!R$7),$D79,INDIRECT(calc!R$10)),0)+IFERROR(SUMIF(INDIRECT(calc!R$8),$D79,INDIRECT(calc!R$11)),0),"")</f>
        <v>0</v>
      </c>
      <c r="R79" s="162">
        <f ca="1">IFERROR(IFERROR(SUMIF(INDIRECT(calc!S$6),$D79,INDIRECT(calc!S$9)),0)+IFERROR(SUMIF(INDIRECT(calc!S$7),$D79,INDIRECT(calc!S$10)),0)+IFERROR(SUMIF(INDIRECT(calc!S$8),$D79,INDIRECT(calc!S$11)),0),"")</f>
        <v>0</v>
      </c>
      <c r="S79" s="162">
        <f ca="1">IFERROR(IFERROR(SUMIF(INDIRECT(calc!T$6),$D79,INDIRECT(calc!T$9)),0)+IFERROR(SUMIF(INDIRECT(calc!T$7),$D79,INDIRECT(calc!T$10)),0)+IFERROR(SUMIF(INDIRECT(calc!T$8),$D79,INDIRECT(calc!T$11)),0),"")</f>
        <v>0</v>
      </c>
      <c r="T79" s="162">
        <f ca="1">IFERROR(IFERROR(SUMIF(INDIRECT(calc!U$6),$D79,INDIRECT(calc!U$9)),0)+IFERROR(SUMIF(INDIRECT(calc!U$7),$D79,INDIRECT(calc!U$10)),0)+IFERROR(SUMIF(INDIRECT(calc!U$8),$D79,INDIRECT(calc!U$11)),0),"")</f>
        <v>0</v>
      </c>
      <c r="U79" s="162">
        <f ca="1">IFERROR(IFERROR(SUMIF(INDIRECT(calc!V$6),$D79,INDIRECT(calc!V$9)),0)+IFERROR(SUMIF(INDIRECT(calc!V$7),$D79,INDIRECT(calc!V$10)),0)+IFERROR(SUMIF(INDIRECT(calc!V$8),$D79,INDIRECT(calc!V$11)),0),"")</f>
        <v>0</v>
      </c>
      <c r="V79" s="162">
        <f ca="1">IFERROR(IFERROR(SUMIF(INDIRECT(calc!W$6),$D79,INDIRECT(calc!W$9)),0)+IFERROR(SUMIF(INDIRECT(calc!W$7),$D79,INDIRECT(calc!W$10)),0)+IFERROR(SUMIF(INDIRECT(calc!W$8),$D79,INDIRECT(calc!W$11)),0),"")</f>
        <v>0</v>
      </c>
      <c r="W79" s="162">
        <f ca="1">IFERROR(IFERROR(SUMIF(INDIRECT(calc!X$6),$D79,INDIRECT(calc!X$9)),0)+IFERROR(SUMIF(INDIRECT(calc!X$7),$D79,INDIRECT(calc!X$10)),0)+IFERROR(SUMIF(INDIRECT(calc!X$8),$D79,INDIRECT(calc!X$11)),0),"")</f>
        <v>0</v>
      </c>
      <c r="Y79" s="151"/>
    </row>
    <row r="80" spans="3:25">
      <c r="C80" s="163" t="str">
        <f t="shared" ca="1" si="3"/>
        <v/>
      </c>
      <c r="D80" s="136" t="str">
        <f>LEFT(Stocks!D80,9)</f>
        <v>7432727TA</v>
      </c>
      <c r="E80" s="136" t="str">
        <f ca="1">IF(calc!F80="","",IF(OFFSET(INDIRECT(calc!F80),,-1)&lt;&gt;"",OFFSET(INDIRECT(calc!F80),,-1),IF(OFFSET(INDIRECT(calc!F80),,-2)&lt;&gt;"",OFFSET(INDIRECT(calc!F80),,-2),IF(OFFSET(INDIRECT(calc!F80),,-3)&lt;&gt;"",OFFSET(INDIRECT(calc!F80),,-3),IF(OFFSET(INDIRECT(calc!F80),,-4)&lt;&gt;"",OFFSET(INDIRECT(calc!F80),,-4),IF(OFFSET(INDIRECT(calc!F80),,-5)&lt;&gt;"",OFFSET(INDIRECT(calc!F80),,-5),IF(OFFSET(INDIRECT(calc!F80),,-6),OFFSET(INDIRECT(calc!F80),,-6))))))))</f>
        <v/>
      </c>
      <c r="F80" s="159">
        <f>Stocks!B80</f>
        <v>1</v>
      </c>
      <c r="G80" s="159">
        <f t="shared" ca="1" si="4"/>
        <v>0</v>
      </c>
      <c r="H80" s="165">
        <f t="shared" ca="1" si="5"/>
        <v>0</v>
      </c>
      <c r="I80" s="162">
        <f ca="1">IFERROR(IFERROR(SUMIF(INDIRECT(calc!J$6),$D80,INDIRECT(calc!J$9)),0)+IFERROR(SUMIF(INDIRECT(calc!J$7),$D80,INDIRECT(calc!J$10)),0)+IFERROR(SUMIF(INDIRECT(calc!J$8),$D80,INDIRECT(calc!J$11)),0),"")</f>
        <v>0</v>
      </c>
      <c r="J80" s="162">
        <f ca="1">IFERROR(IFERROR(SUMIF(INDIRECT(calc!K$6),$D80,INDIRECT(calc!K$9)),0)+IFERROR(SUMIF(INDIRECT(calc!K$7),$D80,INDIRECT(calc!K$10)),0)+IFERROR(SUMIF(INDIRECT(calc!K$8),$D80,INDIRECT(calc!K$11)),0),"")</f>
        <v>0</v>
      </c>
      <c r="K80" s="162">
        <f ca="1">IFERROR(SUMIF(INDIRECT(calc!L$6),$D80,INDIRECT(calc!L$9)),0)+IFERROR(SUMIF(INDIRECT(calc!L$7),$D80,INDIRECT(calc!L$10)),0)+IFERROR(SUMIF(INDIRECT(calc!L$8),$D80,INDIRECT(calc!L$11)),0)</f>
        <v>0</v>
      </c>
      <c r="L80" s="162">
        <f ca="1">IFERROR(IFERROR(SUMIF(INDIRECT(calc!M$6),$D80,INDIRECT(calc!M$9)),0)+IFERROR(SUMIF(INDIRECT(calc!M$7),$D80,INDIRECT(calc!M$10)),0)+IFERROR(SUMIF(INDIRECT(calc!M$8),$D80,INDIRECT(calc!M$11)),0),"")</f>
        <v>0</v>
      </c>
      <c r="M80" s="162">
        <f ca="1">IFERROR(IFERROR(SUMIF(INDIRECT(calc!N$6),$D80,INDIRECT(calc!N$9)),0)+IFERROR(SUMIF(INDIRECT(calc!N$7),$D80,INDIRECT(calc!N$10)),0)+IFERROR(SUMIF(INDIRECT(calc!N$8),$D80,INDIRECT(calc!N$11)),0),"")</f>
        <v>0</v>
      </c>
      <c r="N80" s="162">
        <f ca="1">IFERROR(IFERROR(SUMIF(INDIRECT(calc!O$6),$D80,INDIRECT(calc!O$9)),0)+IFERROR(SUMIF(INDIRECT(calc!O$7),$D80,INDIRECT(calc!O$10)),0)+IFERROR(SUMIF(INDIRECT(calc!O$8),$D80,INDIRECT(calc!O$11)),0),"")</f>
        <v>0</v>
      </c>
      <c r="O80" s="162">
        <f ca="1">IFERROR(IFERROR(SUMIF(INDIRECT(calc!P$6),$D80,INDIRECT(calc!P$9)),0)+IFERROR(SUMIF(INDIRECT(calc!P$7),$D80,INDIRECT(calc!P$10)),0)+IFERROR(SUMIF(INDIRECT(calc!P$8),$D80,INDIRECT(calc!P$11)),0),"")</f>
        <v>0</v>
      </c>
      <c r="P80" s="162">
        <f ca="1">IFERROR(IFERROR(SUMIF(INDIRECT(calc!Q$6),$D80,INDIRECT(calc!Q$9)),0)+IFERROR(SUMIF(INDIRECT(calc!Q$7),$D80,INDIRECT(calc!Q$10)),0)+IFERROR(SUMIF(INDIRECT(calc!Q$8),$D80,INDIRECT(calc!Q$11)),0),"")</f>
        <v>0</v>
      </c>
      <c r="Q80" s="162">
        <f ca="1">IFERROR(IFERROR(SUMIF(INDIRECT(calc!R$6),$D80,INDIRECT(calc!R$9)),0)+IFERROR(SUMIF(INDIRECT(calc!R$7),$D80,INDIRECT(calc!R$10)),0)+IFERROR(SUMIF(INDIRECT(calc!R$8),$D80,INDIRECT(calc!R$11)),0),"")</f>
        <v>0</v>
      </c>
      <c r="R80" s="162">
        <f ca="1">IFERROR(IFERROR(SUMIF(INDIRECT(calc!S$6),$D80,INDIRECT(calc!S$9)),0)+IFERROR(SUMIF(INDIRECT(calc!S$7),$D80,INDIRECT(calc!S$10)),0)+IFERROR(SUMIF(INDIRECT(calc!S$8),$D80,INDIRECT(calc!S$11)),0),"")</f>
        <v>0</v>
      </c>
      <c r="S80" s="162">
        <f ca="1">IFERROR(IFERROR(SUMIF(INDIRECT(calc!T$6),$D80,INDIRECT(calc!T$9)),0)+IFERROR(SUMIF(INDIRECT(calc!T$7),$D80,INDIRECT(calc!T$10)),0)+IFERROR(SUMIF(INDIRECT(calc!T$8),$D80,INDIRECT(calc!T$11)),0),"")</f>
        <v>0</v>
      </c>
      <c r="T80" s="162">
        <f ca="1">IFERROR(IFERROR(SUMIF(INDIRECT(calc!U$6),$D80,INDIRECT(calc!U$9)),0)+IFERROR(SUMIF(INDIRECT(calc!U$7),$D80,INDIRECT(calc!U$10)),0)+IFERROR(SUMIF(INDIRECT(calc!U$8),$D80,INDIRECT(calc!U$11)),0),"")</f>
        <v>0</v>
      </c>
      <c r="U80" s="162">
        <f ca="1">IFERROR(IFERROR(SUMIF(INDIRECT(calc!V$6),$D80,INDIRECT(calc!V$9)),0)+IFERROR(SUMIF(INDIRECT(calc!V$7),$D80,INDIRECT(calc!V$10)),0)+IFERROR(SUMIF(INDIRECT(calc!V$8),$D80,INDIRECT(calc!V$11)),0),"")</f>
        <v>0</v>
      </c>
      <c r="V80" s="162">
        <f ca="1">IFERROR(IFERROR(SUMIF(INDIRECT(calc!W$6),$D80,INDIRECT(calc!W$9)),0)+IFERROR(SUMIF(INDIRECT(calc!W$7),$D80,INDIRECT(calc!W$10)),0)+IFERROR(SUMIF(INDIRECT(calc!W$8),$D80,INDIRECT(calc!W$11)),0),"")</f>
        <v>0</v>
      </c>
      <c r="W80" s="162">
        <f ca="1">IFERROR(IFERROR(SUMIF(INDIRECT(calc!X$6),$D80,INDIRECT(calc!X$9)),0)+IFERROR(SUMIF(INDIRECT(calc!X$7),$D80,INDIRECT(calc!X$10)),0)+IFERROR(SUMIF(INDIRECT(calc!X$8),$D80,INDIRECT(calc!X$11)),0),"")</f>
        <v>0</v>
      </c>
      <c r="Y80" s="151"/>
    </row>
    <row r="81" spans="3:25">
      <c r="C81" s="163" t="str">
        <f t="shared" ca="1" si="3"/>
        <v/>
      </c>
      <c r="D81" s="136" t="str">
        <f>LEFT(Stocks!D81,9)</f>
        <v>7432728TA</v>
      </c>
      <c r="E81" s="136" t="str">
        <f ca="1">IF(calc!F81="","",IF(OFFSET(INDIRECT(calc!F81),,-1)&lt;&gt;"",OFFSET(INDIRECT(calc!F81),,-1),IF(OFFSET(INDIRECT(calc!F81),,-2)&lt;&gt;"",OFFSET(INDIRECT(calc!F81),,-2),IF(OFFSET(INDIRECT(calc!F81),,-3)&lt;&gt;"",OFFSET(INDIRECT(calc!F81),,-3),IF(OFFSET(INDIRECT(calc!F81),,-4)&lt;&gt;"",OFFSET(INDIRECT(calc!F81),,-4),IF(OFFSET(INDIRECT(calc!F81),,-5)&lt;&gt;"",OFFSET(INDIRECT(calc!F81),,-5),IF(OFFSET(INDIRECT(calc!F81),,-6),OFFSET(INDIRECT(calc!F81),,-6))))))))</f>
        <v/>
      </c>
      <c r="F81" s="159">
        <f>Stocks!B81</f>
        <v>0</v>
      </c>
      <c r="G81" s="159">
        <f t="shared" ca="1" si="4"/>
        <v>0</v>
      </c>
      <c r="H81" s="165">
        <f t="shared" ca="1" si="5"/>
        <v>0</v>
      </c>
      <c r="I81" s="162">
        <f ca="1">IFERROR(IFERROR(SUMIF(INDIRECT(calc!J$6),$D81,INDIRECT(calc!J$9)),0)+IFERROR(SUMIF(INDIRECT(calc!J$7),$D81,INDIRECT(calc!J$10)),0)+IFERROR(SUMIF(INDIRECT(calc!J$8),$D81,INDIRECT(calc!J$11)),0),"")</f>
        <v>0</v>
      </c>
      <c r="J81" s="162">
        <f ca="1">IFERROR(IFERROR(SUMIF(INDIRECT(calc!K$6),$D81,INDIRECT(calc!K$9)),0)+IFERROR(SUMIF(INDIRECT(calc!K$7),$D81,INDIRECT(calc!K$10)),0)+IFERROR(SUMIF(INDIRECT(calc!K$8),$D81,INDIRECT(calc!K$11)),0),"")</f>
        <v>0</v>
      </c>
      <c r="K81" s="162">
        <f ca="1">IFERROR(SUMIF(INDIRECT(calc!L$6),$D81,INDIRECT(calc!L$9)),0)+IFERROR(SUMIF(INDIRECT(calc!L$7),$D81,INDIRECT(calc!L$10)),0)+IFERROR(SUMIF(INDIRECT(calc!L$8),$D81,INDIRECT(calc!L$11)),0)</f>
        <v>0</v>
      </c>
      <c r="L81" s="162">
        <f ca="1">IFERROR(IFERROR(SUMIF(INDIRECT(calc!M$6),$D81,INDIRECT(calc!M$9)),0)+IFERROR(SUMIF(INDIRECT(calc!M$7),$D81,INDIRECT(calc!M$10)),0)+IFERROR(SUMIF(INDIRECT(calc!M$8),$D81,INDIRECT(calc!M$11)),0),"")</f>
        <v>0</v>
      </c>
      <c r="M81" s="162">
        <f ca="1">IFERROR(IFERROR(SUMIF(INDIRECT(calc!N$6),$D81,INDIRECT(calc!N$9)),0)+IFERROR(SUMIF(INDIRECT(calc!N$7),$D81,INDIRECT(calc!N$10)),0)+IFERROR(SUMIF(INDIRECT(calc!N$8),$D81,INDIRECT(calc!N$11)),0),"")</f>
        <v>0</v>
      </c>
      <c r="N81" s="162">
        <f ca="1">IFERROR(IFERROR(SUMIF(INDIRECT(calc!O$6),$D81,INDIRECT(calc!O$9)),0)+IFERROR(SUMIF(INDIRECT(calc!O$7),$D81,INDIRECT(calc!O$10)),0)+IFERROR(SUMIF(INDIRECT(calc!O$8),$D81,INDIRECT(calc!O$11)),0),"")</f>
        <v>0</v>
      </c>
      <c r="O81" s="162">
        <f ca="1">IFERROR(IFERROR(SUMIF(INDIRECT(calc!P$6),$D81,INDIRECT(calc!P$9)),0)+IFERROR(SUMIF(INDIRECT(calc!P$7),$D81,INDIRECT(calc!P$10)),0)+IFERROR(SUMIF(INDIRECT(calc!P$8),$D81,INDIRECT(calc!P$11)),0),"")</f>
        <v>0</v>
      </c>
      <c r="P81" s="162">
        <f ca="1">IFERROR(IFERROR(SUMIF(INDIRECT(calc!Q$6),$D81,INDIRECT(calc!Q$9)),0)+IFERROR(SUMIF(INDIRECT(calc!Q$7),$D81,INDIRECT(calc!Q$10)),0)+IFERROR(SUMIF(INDIRECT(calc!Q$8),$D81,INDIRECT(calc!Q$11)),0),"")</f>
        <v>0</v>
      </c>
      <c r="Q81" s="162">
        <f ca="1">IFERROR(IFERROR(SUMIF(INDIRECT(calc!R$6),$D81,INDIRECT(calc!R$9)),0)+IFERROR(SUMIF(INDIRECT(calc!R$7),$D81,INDIRECT(calc!R$10)),0)+IFERROR(SUMIF(INDIRECT(calc!R$8),$D81,INDIRECT(calc!R$11)),0),"")</f>
        <v>0</v>
      </c>
      <c r="R81" s="162">
        <f ca="1">IFERROR(IFERROR(SUMIF(INDIRECT(calc!S$6),$D81,INDIRECT(calc!S$9)),0)+IFERROR(SUMIF(INDIRECT(calc!S$7),$D81,INDIRECT(calc!S$10)),0)+IFERROR(SUMIF(INDIRECT(calc!S$8),$D81,INDIRECT(calc!S$11)),0),"")</f>
        <v>0</v>
      </c>
      <c r="S81" s="162">
        <f ca="1">IFERROR(IFERROR(SUMIF(INDIRECT(calc!T$6),$D81,INDIRECT(calc!T$9)),0)+IFERROR(SUMIF(INDIRECT(calc!T$7),$D81,INDIRECT(calc!T$10)),0)+IFERROR(SUMIF(INDIRECT(calc!T$8),$D81,INDIRECT(calc!T$11)),0),"")</f>
        <v>0</v>
      </c>
      <c r="T81" s="162">
        <f ca="1">IFERROR(IFERROR(SUMIF(INDIRECT(calc!U$6),$D81,INDIRECT(calc!U$9)),0)+IFERROR(SUMIF(INDIRECT(calc!U$7),$D81,INDIRECT(calc!U$10)),0)+IFERROR(SUMIF(INDIRECT(calc!U$8),$D81,INDIRECT(calc!U$11)),0),"")</f>
        <v>0</v>
      </c>
      <c r="U81" s="162">
        <f ca="1">IFERROR(IFERROR(SUMIF(INDIRECT(calc!V$6),$D81,INDIRECT(calc!V$9)),0)+IFERROR(SUMIF(INDIRECT(calc!V$7),$D81,INDIRECT(calc!V$10)),0)+IFERROR(SUMIF(INDIRECT(calc!V$8),$D81,INDIRECT(calc!V$11)),0),"")</f>
        <v>0</v>
      </c>
      <c r="V81" s="162">
        <f ca="1">IFERROR(IFERROR(SUMIF(INDIRECT(calc!W$6),$D81,INDIRECT(calc!W$9)),0)+IFERROR(SUMIF(INDIRECT(calc!W$7),$D81,INDIRECT(calc!W$10)),0)+IFERROR(SUMIF(INDIRECT(calc!W$8),$D81,INDIRECT(calc!W$11)),0),"")</f>
        <v>0</v>
      </c>
      <c r="W81" s="162">
        <f ca="1">IFERROR(IFERROR(SUMIF(INDIRECT(calc!X$6),$D81,INDIRECT(calc!X$9)),0)+IFERROR(SUMIF(INDIRECT(calc!X$7),$D81,INDIRECT(calc!X$10)),0)+IFERROR(SUMIF(INDIRECT(calc!X$8),$D81,INDIRECT(calc!X$11)),0),"")</f>
        <v>0</v>
      </c>
      <c r="Y81" s="151"/>
    </row>
    <row r="82" spans="3:25">
      <c r="C82" s="163" t="str">
        <f t="shared" ca="1" si="3"/>
        <v/>
      </c>
      <c r="D82" s="136" t="str">
        <f>LEFT(Stocks!D82,9)</f>
        <v>7611434TA</v>
      </c>
      <c r="E82" s="136" t="str">
        <f ca="1">IF(calc!F82="","",IF(OFFSET(INDIRECT(calc!F82),,-1)&lt;&gt;"",OFFSET(INDIRECT(calc!F82),,-1),IF(OFFSET(INDIRECT(calc!F82),,-2)&lt;&gt;"",OFFSET(INDIRECT(calc!F82),,-2),IF(OFFSET(INDIRECT(calc!F82),,-3)&lt;&gt;"",OFFSET(INDIRECT(calc!F82),,-3),IF(OFFSET(INDIRECT(calc!F82),,-4)&lt;&gt;"",OFFSET(INDIRECT(calc!F82),,-4),IF(OFFSET(INDIRECT(calc!F82),,-5)&lt;&gt;"",OFFSET(INDIRECT(calc!F82),,-5),IF(OFFSET(INDIRECT(calc!F82),,-6),OFFSET(INDIRECT(calc!F82),,-6))))))))</f>
        <v/>
      </c>
      <c r="F82" s="159">
        <f>Stocks!B82</f>
        <v>3</v>
      </c>
      <c r="G82" s="159">
        <f t="shared" ca="1" si="4"/>
        <v>0</v>
      </c>
      <c r="H82" s="165">
        <f t="shared" ca="1" si="5"/>
        <v>0</v>
      </c>
      <c r="I82" s="162">
        <f ca="1">IFERROR(IFERROR(SUMIF(INDIRECT(calc!J$6),$D82,INDIRECT(calc!J$9)),0)+IFERROR(SUMIF(INDIRECT(calc!J$7),$D82,INDIRECT(calc!J$10)),0)+IFERROR(SUMIF(INDIRECT(calc!J$8),$D82,INDIRECT(calc!J$11)),0),"")</f>
        <v>0</v>
      </c>
      <c r="J82" s="162">
        <f ca="1">IFERROR(IFERROR(SUMIF(INDIRECT(calc!K$6),$D82,INDIRECT(calc!K$9)),0)+IFERROR(SUMIF(INDIRECT(calc!K$7),$D82,INDIRECT(calc!K$10)),0)+IFERROR(SUMIF(INDIRECT(calc!K$8),$D82,INDIRECT(calc!K$11)),0),"")</f>
        <v>0</v>
      </c>
      <c r="K82" s="162">
        <f ca="1">IFERROR(SUMIF(INDIRECT(calc!L$6),$D82,INDIRECT(calc!L$9)),0)+IFERROR(SUMIF(INDIRECT(calc!L$7),$D82,INDIRECT(calc!L$10)),0)+IFERROR(SUMIF(INDIRECT(calc!L$8),$D82,INDIRECT(calc!L$11)),0)</f>
        <v>0</v>
      </c>
      <c r="L82" s="162">
        <f ca="1">IFERROR(IFERROR(SUMIF(INDIRECT(calc!M$6),$D82,INDIRECT(calc!M$9)),0)+IFERROR(SUMIF(INDIRECT(calc!M$7),$D82,INDIRECT(calc!M$10)),0)+IFERROR(SUMIF(INDIRECT(calc!M$8),$D82,INDIRECT(calc!M$11)),0),"")</f>
        <v>0</v>
      </c>
      <c r="M82" s="162">
        <f ca="1">IFERROR(IFERROR(SUMIF(INDIRECT(calc!N$6),$D82,INDIRECT(calc!N$9)),0)+IFERROR(SUMIF(INDIRECT(calc!N$7),$D82,INDIRECT(calc!N$10)),0)+IFERROR(SUMIF(INDIRECT(calc!N$8),$D82,INDIRECT(calc!N$11)),0),"")</f>
        <v>0</v>
      </c>
      <c r="N82" s="162">
        <f ca="1">IFERROR(IFERROR(SUMIF(INDIRECT(calc!O$6),$D82,INDIRECT(calc!O$9)),0)+IFERROR(SUMIF(INDIRECT(calc!O$7),$D82,INDIRECT(calc!O$10)),0)+IFERROR(SUMIF(INDIRECT(calc!O$8),$D82,INDIRECT(calc!O$11)),0),"")</f>
        <v>0</v>
      </c>
      <c r="O82" s="162">
        <f ca="1">IFERROR(IFERROR(SUMIF(INDIRECT(calc!P$6),$D82,INDIRECT(calc!P$9)),0)+IFERROR(SUMIF(INDIRECT(calc!P$7),$D82,INDIRECT(calc!P$10)),0)+IFERROR(SUMIF(INDIRECT(calc!P$8),$D82,INDIRECT(calc!P$11)),0),"")</f>
        <v>0</v>
      </c>
      <c r="P82" s="162">
        <f ca="1">IFERROR(IFERROR(SUMIF(INDIRECT(calc!Q$6),$D82,INDIRECT(calc!Q$9)),0)+IFERROR(SUMIF(INDIRECT(calc!Q$7),$D82,INDIRECT(calc!Q$10)),0)+IFERROR(SUMIF(INDIRECT(calc!Q$8),$D82,INDIRECT(calc!Q$11)),0),"")</f>
        <v>0</v>
      </c>
      <c r="Q82" s="162">
        <f ca="1">IFERROR(IFERROR(SUMIF(INDIRECT(calc!R$6),$D82,INDIRECT(calc!R$9)),0)+IFERROR(SUMIF(INDIRECT(calc!R$7),$D82,INDIRECT(calc!R$10)),0)+IFERROR(SUMIF(INDIRECT(calc!R$8),$D82,INDIRECT(calc!R$11)),0),"")</f>
        <v>0</v>
      </c>
      <c r="R82" s="162">
        <f ca="1">IFERROR(IFERROR(SUMIF(INDIRECT(calc!S$6),$D82,INDIRECT(calc!S$9)),0)+IFERROR(SUMIF(INDIRECT(calc!S$7),$D82,INDIRECT(calc!S$10)),0)+IFERROR(SUMIF(INDIRECT(calc!S$8),$D82,INDIRECT(calc!S$11)),0),"")</f>
        <v>0</v>
      </c>
      <c r="S82" s="162">
        <f ca="1">IFERROR(IFERROR(SUMIF(INDIRECT(calc!T$6),$D82,INDIRECT(calc!T$9)),0)+IFERROR(SUMIF(INDIRECT(calc!T$7),$D82,INDIRECT(calc!T$10)),0)+IFERROR(SUMIF(INDIRECT(calc!T$8),$D82,INDIRECT(calc!T$11)),0),"")</f>
        <v>0</v>
      </c>
      <c r="T82" s="162">
        <f ca="1">IFERROR(IFERROR(SUMIF(INDIRECT(calc!U$6),$D82,INDIRECT(calc!U$9)),0)+IFERROR(SUMIF(INDIRECT(calc!U$7),$D82,INDIRECT(calc!U$10)),0)+IFERROR(SUMIF(INDIRECT(calc!U$8),$D82,INDIRECT(calc!U$11)),0),"")</f>
        <v>0</v>
      </c>
      <c r="U82" s="162">
        <f ca="1">IFERROR(IFERROR(SUMIF(INDIRECT(calc!V$6),$D82,INDIRECT(calc!V$9)),0)+IFERROR(SUMIF(INDIRECT(calc!V$7),$D82,INDIRECT(calc!V$10)),0)+IFERROR(SUMIF(INDIRECT(calc!V$8),$D82,INDIRECT(calc!V$11)),0),"")</f>
        <v>0</v>
      </c>
      <c r="V82" s="162">
        <f ca="1">IFERROR(IFERROR(SUMIF(INDIRECT(calc!W$6),$D82,INDIRECT(calc!W$9)),0)+IFERROR(SUMIF(INDIRECT(calc!W$7),$D82,INDIRECT(calc!W$10)),0)+IFERROR(SUMIF(INDIRECT(calc!W$8),$D82,INDIRECT(calc!W$11)),0),"")</f>
        <v>0</v>
      </c>
      <c r="W82" s="162">
        <f ca="1">IFERROR(IFERROR(SUMIF(INDIRECT(calc!X$6),$D82,INDIRECT(calc!X$9)),0)+IFERROR(SUMIF(INDIRECT(calc!X$7),$D82,INDIRECT(calc!X$10)),0)+IFERROR(SUMIF(INDIRECT(calc!X$8),$D82,INDIRECT(calc!X$11)),0),"")</f>
        <v>0</v>
      </c>
      <c r="Y82" s="151"/>
    </row>
    <row r="83" spans="3:25">
      <c r="C83" s="163" t="str">
        <f t="shared" ca="1" si="3"/>
        <v/>
      </c>
      <c r="D83" s="136" t="str">
        <f>LEFT(Stocks!D83,9)</f>
        <v>7611443TA</v>
      </c>
      <c r="E83" s="136" t="str">
        <f ca="1">IF(calc!F83="","",IF(OFFSET(INDIRECT(calc!F83),,-1)&lt;&gt;"",OFFSET(INDIRECT(calc!F83),,-1),IF(OFFSET(INDIRECT(calc!F83),,-2)&lt;&gt;"",OFFSET(INDIRECT(calc!F83),,-2),IF(OFFSET(INDIRECT(calc!F83),,-3)&lt;&gt;"",OFFSET(INDIRECT(calc!F83),,-3),IF(OFFSET(INDIRECT(calc!F83),,-4)&lt;&gt;"",OFFSET(INDIRECT(calc!F83),,-4),IF(OFFSET(INDIRECT(calc!F83),,-5)&lt;&gt;"",OFFSET(INDIRECT(calc!F83),,-5),IF(OFFSET(INDIRECT(calc!F83),,-6),OFFSET(INDIRECT(calc!F83),,-6))))))))</f>
        <v/>
      </c>
      <c r="F83" s="159">
        <f>Stocks!B83</f>
        <v>0</v>
      </c>
      <c r="G83" s="159">
        <f t="shared" ca="1" si="4"/>
        <v>0</v>
      </c>
      <c r="H83" s="165">
        <f t="shared" ca="1" si="5"/>
        <v>0</v>
      </c>
      <c r="I83" s="162">
        <f ca="1">IFERROR(IFERROR(SUMIF(INDIRECT(calc!J$6),$D83,INDIRECT(calc!J$9)),0)+IFERROR(SUMIF(INDIRECT(calc!J$7),$D83,INDIRECT(calc!J$10)),0)+IFERROR(SUMIF(INDIRECT(calc!J$8),$D83,INDIRECT(calc!J$11)),0),"")</f>
        <v>0</v>
      </c>
      <c r="J83" s="162">
        <f ca="1">IFERROR(IFERROR(SUMIF(INDIRECT(calc!K$6),$D83,INDIRECT(calc!K$9)),0)+IFERROR(SUMIF(INDIRECT(calc!K$7),$D83,INDIRECT(calc!K$10)),0)+IFERROR(SUMIF(INDIRECT(calc!K$8),$D83,INDIRECT(calc!K$11)),0),"")</f>
        <v>0</v>
      </c>
      <c r="K83" s="162">
        <f ca="1">IFERROR(SUMIF(INDIRECT(calc!L$6),$D83,INDIRECT(calc!L$9)),0)+IFERROR(SUMIF(INDIRECT(calc!L$7),$D83,INDIRECT(calc!L$10)),0)+IFERROR(SUMIF(INDIRECT(calc!L$8),$D83,INDIRECT(calc!L$11)),0)</f>
        <v>0</v>
      </c>
      <c r="L83" s="162">
        <f ca="1">IFERROR(IFERROR(SUMIF(INDIRECT(calc!M$6),$D83,INDIRECT(calc!M$9)),0)+IFERROR(SUMIF(INDIRECT(calc!M$7),$D83,INDIRECT(calc!M$10)),0)+IFERROR(SUMIF(INDIRECT(calc!M$8),$D83,INDIRECT(calc!M$11)),0),"")</f>
        <v>0</v>
      </c>
      <c r="M83" s="162">
        <f ca="1">IFERROR(IFERROR(SUMIF(INDIRECT(calc!N$6),$D83,INDIRECT(calc!N$9)),0)+IFERROR(SUMIF(INDIRECT(calc!N$7),$D83,INDIRECT(calc!N$10)),0)+IFERROR(SUMIF(INDIRECT(calc!N$8),$D83,INDIRECT(calc!N$11)),0),"")</f>
        <v>0</v>
      </c>
      <c r="N83" s="162">
        <f ca="1">IFERROR(IFERROR(SUMIF(INDIRECT(calc!O$6),$D83,INDIRECT(calc!O$9)),0)+IFERROR(SUMIF(INDIRECT(calc!O$7),$D83,INDIRECT(calc!O$10)),0)+IFERROR(SUMIF(INDIRECT(calc!O$8),$D83,INDIRECT(calc!O$11)),0),"")</f>
        <v>0</v>
      </c>
      <c r="O83" s="162">
        <f ca="1">IFERROR(IFERROR(SUMIF(INDIRECT(calc!P$6),$D83,INDIRECT(calc!P$9)),0)+IFERROR(SUMIF(INDIRECT(calc!P$7),$D83,INDIRECT(calc!P$10)),0)+IFERROR(SUMIF(INDIRECT(calc!P$8),$D83,INDIRECT(calc!P$11)),0),"")</f>
        <v>0</v>
      </c>
      <c r="P83" s="162">
        <f ca="1">IFERROR(IFERROR(SUMIF(INDIRECT(calc!Q$6),$D83,INDIRECT(calc!Q$9)),0)+IFERROR(SUMIF(INDIRECT(calc!Q$7),$D83,INDIRECT(calc!Q$10)),0)+IFERROR(SUMIF(INDIRECT(calc!Q$8),$D83,INDIRECT(calc!Q$11)),0),"")</f>
        <v>0</v>
      </c>
      <c r="Q83" s="162">
        <f ca="1">IFERROR(IFERROR(SUMIF(INDIRECT(calc!R$6),$D83,INDIRECT(calc!R$9)),0)+IFERROR(SUMIF(INDIRECT(calc!R$7),$D83,INDIRECT(calc!R$10)),0)+IFERROR(SUMIF(INDIRECT(calc!R$8),$D83,INDIRECT(calc!R$11)),0),"")</f>
        <v>0</v>
      </c>
      <c r="R83" s="162">
        <f ca="1">IFERROR(IFERROR(SUMIF(INDIRECT(calc!S$6),$D83,INDIRECT(calc!S$9)),0)+IFERROR(SUMIF(INDIRECT(calc!S$7),$D83,INDIRECT(calc!S$10)),0)+IFERROR(SUMIF(INDIRECT(calc!S$8),$D83,INDIRECT(calc!S$11)),0),"")</f>
        <v>0</v>
      </c>
      <c r="S83" s="162">
        <f ca="1">IFERROR(IFERROR(SUMIF(INDIRECT(calc!T$6),$D83,INDIRECT(calc!T$9)),0)+IFERROR(SUMIF(INDIRECT(calc!T$7),$D83,INDIRECT(calc!T$10)),0)+IFERROR(SUMIF(INDIRECT(calc!T$8),$D83,INDIRECT(calc!T$11)),0),"")</f>
        <v>0</v>
      </c>
      <c r="T83" s="162">
        <f ca="1">IFERROR(IFERROR(SUMIF(INDIRECT(calc!U$6),$D83,INDIRECT(calc!U$9)),0)+IFERROR(SUMIF(INDIRECT(calc!U$7),$D83,INDIRECT(calc!U$10)),0)+IFERROR(SUMIF(INDIRECT(calc!U$8),$D83,INDIRECT(calc!U$11)),0),"")</f>
        <v>0</v>
      </c>
      <c r="U83" s="162">
        <f ca="1">IFERROR(IFERROR(SUMIF(INDIRECT(calc!V$6),$D83,INDIRECT(calc!V$9)),0)+IFERROR(SUMIF(INDIRECT(calc!V$7),$D83,INDIRECT(calc!V$10)),0)+IFERROR(SUMIF(INDIRECT(calc!V$8),$D83,INDIRECT(calc!V$11)),0),"")</f>
        <v>0</v>
      </c>
      <c r="V83" s="162">
        <f ca="1">IFERROR(IFERROR(SUMIF(INDIRECT(calc!W$6),$D83,INDIRECT(calc!W$9)),0)+IFERROR(SUMIF(INDIRECT(calc!W$7),$D83,INDIRECT(calc!W$10)),0)+IFERROR(SUMIF(INDIRECT(calc!W$8),$D83,INDIRECT(calc!W$11)),0),"")</f>
        <v>0</v>
      </c>
      <c r="W83" s="162">
        <f ca="1">IFERROR(IFERROR(SUMIF(INDIRECT(calc!X$6),$D83,INDIRECT(calc!X$9)),0)+IFERROR(SUMIF(INDIRECT(calc!X$7),$D83,INDIRECT(calc!X$10)),0)+IFERROR(SUMIF(INDIRECT(calc!X$8),$D83,INDIRECT(calc!X$11)),0),"")</f>
        <v>0</v>
      </c>
      <c r="Y83" s="151"/>
    </row>
    <row r="84" spans="3:25">
      <c r="C84" s="163" t="str">
        <f t="shared" ca="1" si="3"/>
        <v>besoin</v>
      </c>
      <c r="D84" s="136" t="str">
        <f>LEFT(Stocks!D84,9)</f>
        <v>7611445TA</v>
      </c>
      <c r="E84" s="136" t="str">
        <f ca="1">IF(calc!F84="","",IF(OFFSET(INDIRECT(calc!F84),,-1)&lt;&gt;"",OFFSET(INDIRECT(calc!F84),,-1),IF(OFFSET(INDIRECT(calc!F84),,-2)&lt;&gt;"",OFFSET(INDIRECT(calc!F84),,-2),IF(OFFSET(INDIRECT(calc!F84),,-3)&lt;&gt;"",OFFSET(INDIRECT(calc!F84),,-3),IF(OFFSET(INDIRECT(calc!F84),,-4)&lt;&gt;"",OFFSET(INDIRECT(calc!F84),,-4),IF(OFFSET(INDIRECT(calc!F84),,-5)&lt;&gt;"",OFFSET(INDIRECT(calc!F84),,-5),IF(OFFSET(INDIRECT(calc!F84),,-6),OFFSET(INDIRECT(calc!F84),,-6))))))))</f>
        <v>FDM</v>
      </c>
      <c r="F84" s="159">
        <f>Stocks!B84</f>
        <v>0</v>
      </c>
      <c r="G84" s="159">
        <f t="shared" ca="1" si="4"/>
        <v>2</v>
      </c>
      <c r="H84" s="165">
        <f t="shared" ca="1" si="5"/>
        <v>2</v>
      </c>
      <c r="I84" s="162">
        <f ca="1">IFERROR(IFERROR(SUMIF(INDIRECT(calc!J$6),$D84,INDIRECT(calc!J$9)),0)+IFERROR(SUMIF(INDIRECT(calc!J$7),$D84,INDIRECT(calc!J$10)),0)+IFERROR(SUMIF(INDIRECT(calc!J$8),$D84,INDIRECT(calc!J$11)),0),"")</f>
        <v>0</v>
      </c>
      <c r="J84" s="162">
        <f ca="1">IFERROR(IFERROR(SUMIF(INDIRECT(calc!K$6),$D84,INDIRECT(calc!K$9)),0)+IFERROR(SUMIF(INDIRECT(calc!K$7),$D84,INDIRECT(calc!K$10)),0)+IFERROR(SUMIF(INDIRECT(calc!K$8),$D84,INDIRECT(calc!K$11)),0),"")</f>
        <v>2</v>
      </c>
      <c r="K84" s="162">
        <f ca="1">IFERROR(SUMIF(INDIRECT(calc!L$6),$D84,INDIRECT(calc!L$9)),0)+IFERROR(SUMIF(INDIRECT(calc!L$7),$D84,INDIRECT(calc!L$10)),0)+IFERROR(SUMIF(INDIRECT(calc!L$8),$D84,INDIRECT(calc!L$11)),0)</f>
        <v>0</v>
      </c>
      <c r="L84" s="162">
        <f ca="1">IFERROR(IFERROR(SUMIF(INDIRECT(calc!M$6),$D84,INDIRECT(calc!M$9)),0)+IFERROR(SUMIF(INDIRECT(calc!M$7),$D84,INDIRECT(calc!M$10)),0)+IFERROR(SUMIF(INDIRECT(calc!M$8),$D84,INDIRECT(calc!M$11)),0),"")</f>
        <v>0</v>
      </c>
      <c r="M84" s="162">
        <f ca="1">IFERROR(IFERROR(SUMIF(INDIRECT(calc!N$6),$D84,INDIRECT(calc!N$9)),0)+IFERROR(SUMIF(INDIRECT(calc!N$7),$D84,INDIRECT(calc!N$10)),0)+IFERROR(SUMIF(INDIRECT(calc!N$8),$D84,INDIRECT(calc!N$11)),0),"")</f>
        <v>0</v>
      </c>
      <c r="N84" s="162">
        <f ca="1">IFERROR(IFERROR(SUMIF(INDIRECT(calc!O$6),$D84,INDIRECT(calc!O$9)),0)+IFERROR(SUMIF(INDIRECT(calc!O$7),$D84,INDIRECT(calc!O$10)),0)+IFERROR(SUMIF(INDIRECT(calc!O$8),$D84,INDIRECT(calc!O$11)),0),"")</f>
        <v>0</v>
      </c>
      <c r="O84" s="162">
        <f ca="1">IFERROR(IFERROR(SUMIF(INDIRECT(calc!P$6),$D84,INDIRECT(calc!P$9)),0)+IFERROR(SUMIF(INDIRECT(calc!P$7),$D84,INDIRECT(calc!P$10)),0)+IFERROR(SUMIF(INDIRECT(calc!P$8),$D84,INDIRECT(calc!P$11)),0),"")</f>
        <v>0</v>
      </c>
      <c r="P84" s="162">
        <f ca="1">IFERROR(IFERROR(SUMIF(INDIRECT(calc!Q$6),$D84,INDIRECT(calc!Q$9)),0)+IFERROR(SUMIF(INDIRECT(calc!Q$7),$D84,INDIRECT(calc!Q$10)),0)+IFERROR(SUMIF(INDIRECT(calc!Q$8),$D84,INDIRECT(calc!Q$11)),0),"")</f>
        <v>0</v>
      </c>
      <c r="Q84" s="162">
        <f ca="1">IFERROR(IFERROR(SUMIF(INDIRECT(calc!R$6),$D84,INDIRECT(calc!R$9)),0)+IFERROR(SUMIF(INDIRECT(calc!R$7),$D84,INDIRECT(calc!R$10)),0)+IFERROR(SUMIF(INDIRECT(calc!R$8),$D84,INDIRECT(calc!R$11)),0),"")</f>
        <v>0</v>
      </c>
      <c r="R84" s="162">
        <f ca="1">IFERROR(IFERROR(SUMIF(INDIRECT(calc!S$6),$D84,INDIRECT(calc!S$9)),0)+IFERROR(SUMIF(INDIRECT(calc!S$7),$D84,INDIRECT(calc!S$10)),0)+IFERROR(SUMIF(INDIRECT(calc!S$8),$D84,INDIRECT(calc!S$11)),0),"")</f>
        <v>0</v>
      </c>
      <c r="S84" s="162">
        <f ca="1">IFERROR(IFERROR(SUMIF(INDIRECT(calc!T$6),$D84,INDIRECT(calc!T$9)),0)+IFERROR(SUMIF(INDIRECT(calc!T$7),$D84,INDIRECT(calc!T$10)),0)+IFERROR(SUMIF(INDIRECT(calc!T$8),$D84,INDIRECT(calc!T$11)),0),"")</f>
        <v>0</v>
      </c>
      <c r="T84" s="162">
        <f ca="1">IFERROR(IFERROR(SUMIF(INDIRECT(calc!U$6),$D84,INDIRECT(calc!U$9)),0)+IFERROR(SUMIF(INDIRECT(calc!U$7),$D84,INDIRECT(calc!U$10)),0)+IFERROR(SUMIF(INDIRECT(calc!U$8),$D84,INDIRECT(calc!U$11)),0),"")</f>
        <v>0</v>
      </c>
      <c r="U84" s="162">
        <f ca="1">IFERROR(IFERROR(SUMIF(INDIRECT(calc!V$6),$D84,INDIRECT(calc!V$9)),0)+IFERROR(SUMIF(INDIRECT(calc!V$7),$D84,INDIRECT(calc!V$10)),0)+IFERROR(SUMIF(INDIRECT(calc!V$8),$D84,INDIRECT(calc!V$11)),0),"")</f>
        <v>0</v>
      </c>
      <c r="V84" s="162">
        <f ca="1">IFERROR(IFERROR(SUMIF(INDIRECT(calc!W$6),$D84,INDIRECT(calc!W$9)),0)+IFERROR(SUMIF(INDIRECT(calc!W$7),$D84,INDIRECT(calc!W$10)),0)+IFERROR(SUMIF(INDIRECT(calc!W$8),$D84,INDIRECT(calc!W$11)),0),"")</f>
        <v>0</v>
      </c>
      <c r="W84" s="162">
        <f ca="1">IFERROR(IFERROR(SUMIF(INDIRECT(calc!X$6),$D84,INDIRECT(calc!X$9)),0)+IFERROR(SUMIF(INDIRECT(calc!X$7),$D84,INDIRECT(calc!X$10)),0)+IFERROR(SUMIF(INDIRECT(calc!X$8),$D84,INDIRECT(calc!X$11)),0),"")</f>
        <v>0</v>
      </c>
      <c r="Y84" s="151"/>
    </row>
    <row r="85" spans="3:25">
      <c r="C85" s="163" t="str">
        <f t="shared" ca="1" si="3"/>
        <v>besoin</v>
      </c>
      <c r="D85" s="136" t="str">
        <f>LEFT(Stocks!D85,9)</f>
        <v>7620474TA</v>
      </c>
      <c r="E85" s="136" t="str">
        <f ca="1">IF(calc!F85="","",IF(OFFSET(INDIRECT(calc!F85),,-1)&lt;&gt;"",OFFSET(INDIRECT(calc!F85),,-1),IF(OFFSET(INDIRECT(calc!F85),,-2)&lt;&gt;"",OFFSET(INDIRECT(calc!F85),,-2),IF(OFFSET(INDIRECT(calc!F85),,-3)&lt;&gt;"",OFFSET(INDIRECT(calc!F85),,-3),IF(OFFSET(INDIRECT(calc!F85),,-4)&lt;&gt;"",OFFSET(INDIRECT(calc!F85),,-4),IF(OFFSET(INDIRECT(calc!F85),,-5)&lt;&gt;"",OFFSET(INDIRECT(calc!F85),,-5),IF(OFFSET(INDIRECT(calc!F85),,-6),OFFSET(INDIRECT(calc!F85),,-6))))))))</f>
        <v>WIRE HARN</v>
      </c>
      <c r="F85" s="159">
        <f>Stocks!B85</f>
        <v>0</v>
      </c>
      <c r="G85" s="159">
        <f t="shared" ca="1" si="4"/>
        <v>2</v>
      </c>
      <c r="H85" s="165">
        <f t="shared" ca="1" si="5"/>
        <v>2</v>
      </c>
      <c r="I85" s="162">
        <f ca="1">IFERROR(IFERROR(SUMIF(INDIRECT(calc!J$6),$D85,INDIRECT(calc!J$9)),0)+IFERROR(SUMIF(INDIRECT(calc!J$7),$D85,INDIRECT(calc!J$10)),0)+IFERROR(SUMIF(INDIRECT(calc!J$8),$D85,INDIRECT(calc!J$11)),0),"")</f>
        <v>0</v>
      </c>
      <c r="J85" s="162">
        <f ca="1">IFERROR(IFERROR(SUMIF(INDIRECT(calc!K$6),$D85,INDIRECT(calc!K$9)),0)+IFERROR(SUMIF(INDIRECT(calc!K$7),$D85,INDIRECT(calc!K$10)),0)+IFERROR(SUMIF(INDIRECT(calc!K$8),$D85,INDIRECT(calc!K$11)),0),"")</f>
        <v>2</v>
      </c>
      <c r="K85" s="162">
        <f ca="1">IFERROR(SUMIF(INDIRECT(calc!L$6),$D85,INDIRECT(calc!L$9)),0)+IFERROR(SUMIF(INDIRECT(calc!L$7),$D85,INDIRECT(calc!L$10)),0)+IFERROR(SUMIF(INDIRECT(calc!L$8),$D85,INDIRECT(calc!L$11)),0)</f>
        <v>0</v>
      </c>
      <c r="L85" s="162">
        <f ca="1">IFERROR(IFERROR(SUMIF(INDIRECT(calc!M$6),$D85,INDIRECT(calc!M$9)),0)+IFERROR(SUMIF(INDIRECT(calc!M$7),$D85,INDIRECT(calc!M$10)),0)+IFERROR(SUMIF(INDIRECT(calc!M$8),$D85,INDIRECT(calc!M$11)),0),"")</f>
        <v>0</v>
      </c>
      <c r="M85" s="162">
        <f ca="1">IFERROR(IFERROR(SUMIF(INDIRECT(calc!N$6),$D85,INDIRECT(calc!N$9)),0)+IFERROR(SUMIF(INDIRECT(calc!N$7),$D85,INDIRECT(calc!N$10)),0)+IFERROR(SUMIF(INDIRECT(calc!N$8),$D85,INDIRECT(calc!N$11)),0),"")</f>
        <v>0</v>
      </c>
      <c r="N85" s="162">
        <f ca="1">IFERROR(IFERROR(SUMIF(INDIRECT(calc!O$6),$D85,INDIRECT(calc!O$9)),0)+IFERROR(SUMIF(INDIRECT(calc!O$7),$D85,INDIRECT(calc!O$10)),0)+IFERROR(SUMIF(INDIRECT(calc!O$8),$D85,INDIRECT(calc!O$11)),0),"")</f>
        <v>0</v>
      </c>
      <c r="O85" s="162">
        <f ca="1">IFERROR(IFERROR(SUMIF(INDIRECT(calc!P$6),$D85,INDIRECT(calc!P$9)),0)+IFERROR(SUMIF(INDIRECT(calc!P$7),$D85,INDIRECT(calc!P$10)),0)+IFERROR(SUMIF(INDIRECT(calc!P$8),$D85,INDIRECT(calc!P$11)),0),"")</f>
        <v>0</v>
      </c>
      <c r="P85" s="162">
        <f ca="1">IFERROR(IFERROR(SUMIF(INDIRECT(calc!Q$6),$D85,INDIRECT(calc!Q$9)),0)+IFERROR(SUMIF(INDIRECT(calc!Q$7),$D85,INDIRECT(calc!Q$10)),0)+IFERROR(SUMIF(INDIRECT(calc!Q$8),$D85,INDIRECT(calc!Q$11)),0),"")</f>
        <v>0</v>
      </c>
      <c r="Q85" s="162">
        <f ca="1">IFERROR(IFERROR(SUMIF(INDIRECT(calc!R$6),$D85,INDIRECT(calc!R$9)),0)+IFERROR(SUMIF(INDIRECT(calc!R$7),$D85,INDIRECT(calc!R$10)),0)+IFERROR(SUMIF(INDIRECT(calc!R$8),$D85,INDIRECT(calc!R$11)),0),"")</f>
        <v>0</v>
      </c>
      <c r="R85" s="162">
        <f ca="1">IFERROR(IFERROR(SUMIF(INDIRECT(calc!S$6),$D85,INDIRECT(calc!S$9)),0)+IFERROR(SUMIF(INDIRECT(calc!S$7),$D85,INDIRECT(calc!S$10)),0)+IFERROR(SUMIF(INDIRECT(calc!S$8),$D85,INDIRECT(calc!S$11)),0),"")</f>
        <v>0</v>
      </c>
      <c r="S85" s="162">
        <f ca="1">IFERROR(IFERROR(SUMIF(INDIRECT(calc!T$6),$D85,INDIRECT(calc!T$9)),0)+IFERROR(SUMIF(INDIRECT(calc!T$7),$D85,INDIRECT(calc!T$10)),0)+IFERROR(SUMIF(INDIRECT(calc!T$8),$D85,INDIRECT(calc!T$11)),0),"")</f>
        <v>0</v>
      </c>
      <c r="T85" s="162">
        <f ca="1">IFERROR(IFERROR(SUMIF(INDIRECT(calc!U$6),$D85,INDIRECT(calc!U$9)),0)+IFERROR(SUMIF(INDIRECT(calc!U$7),$D85,INDIRECT(calc!U$10)),0)+IFERROR(SUMIF(INDIRECT(calc!U$8),$D85,INDIRECT(calc!U$11)),0),"")</f>
        <v>0</v>
      </c>
      <c r="U85" s="162">
        <f ca="1">IFERROR(IFERROR(SUMIF(INDIRECT(calc!V$6),$D85,INDIRECT(calc!V$9)),0)+IFERROR(SUMIF(INDIRECT(calc!V$7),$D85,INDIRECT(calc!V$10)),0)+IFERROR(SUMIF(INDIRECT(calc!V$8),$D85,INDIRECT(calc!V$11)),0),"")</f>
        <v>0</v>
      </c>
      <c r="V85" s="162">
        <f ca="1">IFERROR(IFERROR(SUMIF(INDIRECT(calc!W$6),$D85,INDIRECT(calc!W$9)),0)+IFERROR(SUMIF(INDIRECT(calc!W$7),$D85,INDIRECT(calc!W$10)),0)+IFERROR(SUMIF(INDIRECT(calc!W$8),$D85,INDIRECT(calc!W$11)),0),"")</f>
        <v>0</v>
      </c>
      <c r="W85" s="162">
        <f ca="1">IFERROR(IFERROR(SUMIF(INDIRECT(calc!X$6),$D85,INDIRECT(calc!X$9)),0)+IFERROR(SUMIF(INDIRECT(calc!X$7),$D85,INDIRECT(calc!X$10)),0)+IFERROR(SUMIF(INDIRECT(calc!X$8),$D85,INDIRECT(calc!X$11)),0),"")</f>
        <v>0</v>
      </c>
      <c r="Y85" s="151"/>
    </row>
    <row r="86" spans="3:25">
      <c r="C86" s="163" t="str">
        <f t="shared" ca="1" si="3"/>
        <v/>
      </c>
      <c r="D86" s="136" t="str">
        <f>LEFT(Stocks!D86,9)</f>
        <v>7620524TA</v>
      </c>
      <c r="E86" s="136" t="str">
        <f ca="1">IF(calc!F86="","",IF(OFFSET(INDIRECT(calc!F86),,-1)&lt;&gt;"",OFFSET(INDIRECT(calc!F86),,-1),IF(OFFSET(INDIRECT(calc!F86),,-2)&lt;&gt;"",OFFSET(INDIRECT(calc!F86),,-2),IF(OFFSET(INDIRECT(calc!F86),,-3)&lt;&gt;"",OFFSET(INDIRECT(calc!F86),,-3),IF(OFFSET(INDIRECT(calc!F86),,-4)&lt;&gt;"",OFFSET(INDIRECT(calc!F86),,-4),IF(OFFSET(INDIRECT(calc!F86),,-5)&lt;&gt;"",OFFSET(INDIRECT(calc!F86),,-5),IF(OFFSET(INDIRECT(calc!F86),,-6),OFFSET(INDIRECT(calc!F86),,-6))))))))</f>
        <v/>
      </c>
      <c r="F86" s="159">
        <f>Stocks!B86</f>
        <v>0</v>
      </c>
      <c r="G86" s="159">
        <f t="shared" ca="1" si="4"/>
        <v>0</v>
      </c>
      <c r="H86" s="165">
        <f t="shared" ca="1" si="5"/>
        <v>0</v>
      </c>
      <c r="I86" s="162">
        <f ca="1">IFERROR(IFERROR(SUMIF(INDIRECT(calc!J$6),$D86,INDIRECT(calc!J$9)),0)+IFERROR(SUMIF(INDIRECT(calc!J$7),$D86,INDIRECT(calc!J$10)),0)+IFERROR(SUMIF(INDIRECT(calc!J$8),$D86,INDIRECT(calc!J$11)),0),"")</f>
        <v>0</v>
      </c>
      <c r="J86" s="162">
        <f ca="1">IFERROR(IFERROR(SUMIF(INDIRECT(calc!K$6),$D86,INDIRECT(calc!K$9)),0)+IFERROR(SUMIF(INDIRECT(calc!K$7),$D86,INDIRECT(calc!K$10)),0)+IFERROR(SUMIF(INDIRECT(calc!K$8),$D86,INDIRECT(calc!K$11)),0),"")</f>
        <v>0</v>
      </c>
      <c r="K86" s="162">
        <f ca="1">IFERROR(SUMIF(INDIRECT(calc!L$6),$D86,INDIRECT(calc!L$9)),0)+IFERROR(SUMIF(INDIRECT(calc!L$7),$D86,INDIRECT(calc!L$10)),0)+IFERROR(SUMIF(INDIRECT(calc!L$8),$D86,INDIRECT(calc!L$11)),0)</f>
        <v>0</v>
      </c>
      <c r="L86" s="162">
        <f ca="1">IFERROR(IFERROR(SUMIF(INDIRECT(calc!M$6),$D86,INDIRECT(calc!M$9)),0)+IFERROR(SUMIF(INDIRECT(calc!M$7),$D86,INDIRECT(calc!M$10)),0)+IFERROR(SUMIF(INDIRECT(calc!M$8),$D86,INDIRECT(calc!M$11)),0),"")</f>
        <v>0</v>
      </c>
      <c r="M86" s="162">
        <f ca="1">IFERROR(IFERROR(SUMIF(INDIRECT(calc!N$6),$D86,INDIRECT(calc!N$9)),0)+IFERROR(SUMIF(INDIRECT(calc!N$7),$D86,INDIRECT(calc!N$10)),0)+IFERROR(SUMIF(INDIRECT(calc!N$8),$D86,INDIRECT(calc!N$11)),0),"")</f>
        <v>0</v>
      </c>
      <c r="N86" s="162">
        <f ca="1">IFERROR(IFERROR(SUMIF(INDIRECT(calc!O$6),$D86,INDIRECT(calc!O$9)),0)+IFERROR(SUMIF(INDIRECT(calc!O$7),$D86,INDIRECT(calc!O$10)),0)+IFERROR(SUMIF(INDIRECT(calc!O$8),$D86,INDIRECT(calc!O$11)),0),"")</f>
        <v>0</v>
      </c>
      <c r="O86" s="162">
        <f ca="1">IFERROR(IFERROR(SUMIF(INDIRECT(calc!P$6),$D86,INDIRECT(calc!P$9)),0)+IFERROR(SUMIF(INDIRECT(calc!P$7),$D86,INDIRECT(calc!P$10)),0)+IFERROR(SUMIF(INDIRECT(calc!P$8),$D86,INDIRECT(calc!P$11)),0),"")</f>
        <v>0</v>
      </c>
      <c r="P86" s="162">
        <f ca="1">IFERROR(IFERROR(SUMIF(INDIRECT(calc!Q$6),$D86,INDIRECT(calc!Q$9)),0)+IFERROR(SUMIF(INDIRECT(calc!Q$7),$D86,INDIRECT(calc!Q$10)),0)+IFERROR(SUMIF(INDIRECT(calc!Q$8),$D86,INDIRECT(calc!Q$11)),0),"")</f>
        <v>0</v>
      </c>
      <c r="Q86" s="162">
        <f ca="1">IFERROR(IFERROR(SUMIF(INDIRECT(calc!R$6),$D86,INDIRECT(calc!R$9)),0)+IFERROR(SUMIF(INDIRECT(calc!R$7),$D86,INDIRECT(calc!R$10)),0)+IFERROR(SUMIF(INDIRECT(calc!R$8),$D86,INDIRECT(calc!R$11)),0),"")</f>
        <v>0</v>
      </c>
      <c r="R86" s="162">
        <f ca="1">IFERROR(IFERROR(SUMIF(INDIRECT(calc!S$6),$D86,INDIRECT(calc!S$9)),0)+IFERROR(SUMIF(INDIRECT(calc!S$7),$D86,INDIRECT(calc!S$10)),0)+IFERROR(SUMIF(INDIRECT(calc!S$8),$D86,INDIRECT(calc!S$11)),0),"")</f>
        <v>0</v>
      </c>
      <c r="S86" s="162">
        <f ca="1">IFERROR(IFERROR(SUMIF(INDIRECT(calc!T$6),$D86,INDIRECT(calc!T$9)),0)+IFERROR(SUMIF(INDIRECT(calc!T$7),$D86,INDIRECT(calc!T$10)),0)+IFERROR(SUMIF(INDIRECT(calc!T$8),$D86,INDIRECT(calc!T$11)),0),"")</f>
        <v>0</v>
      </c>
      <c r="T86" s="162">
        <f ca="1">IFERROR(IFERROR(SUMIF(INDIRECT(calc!U$6),$D86,INDIRECT(calc!U$9)),0)+IFERROR(SUMIF(INDIRECT(calc!U$7),$D86,INDIRECT(calc!U$10)),0)+IFERROR(SUMIF(INDIRECT(calc!U$8),$D86,INDIRECT(calc!U$11)),0),"")</f>
        <v>0</v>
      </c>
      <c r="U86" s="162">
        <f ca="1">IFERROR(IFERROR(SUMIF(INDIRECT(calc!V$6),$D86,INDIRECT(calc!V$9)),0)+IFERROR(SUMIF(INDIRECT(calc!V$7),$D86,INDIRECT(calc!V$10)),0)+IFERROR(SUMIF(INDIRECT(calc!V$8),$D86,INDIRECT(calc!V$11)),0),"")</f>
        <v>0</v>
      </c>
      <c r="V86" s="162">
        <f ca="1">IFERROR(IFERROR(SUMIF(INDIRECT(calc!W$6),$D86,INDIRECT(calc!W$9)),0)+IFERROR(SUMIF(INDIRECT(calc!W$7),$D86,INDIRECT(calc!W$10)),0)+IFERROR(SUMIF(INDIRECT(calc!W$8),$D86,INDIRECT(calc!W$11)),0),"")</f>
        <v>0</v>
      </c>
      <c r="W86" s="162">
        <f ca="1">IFERROR(IFERROR(SUMIF(INDIRECT(calc!X$6),$D86,INDIRECT(calc!X$9)),0)+IFERROR(SUMIF(INDIRECT(calc!X$7),$D86,INDIRECT(calc!X$10)),0)+IFERROR(SUMIF(INDIRECT(calc!X$8),$D86,INDIRECT(calc!X$11)),0),"")</f>
        <v>0</v>
      </c>
      <c r="Y86" s="151"/>
    </row>
    <row r="87" spans="3:25">
      <c r="C87" s="163" t="str">
        <f t="shared" ca="1" si="3"/>
        <v/>
      </c>
      <c r="D87" s="136" t="str">
        <f>LEFT(Stocks!D87,9)</f>
        <v>7660603TA</v>
      </c>
      <c r="E87" s="136" t="str">
        <f ca="1">IF(calc!F87="","",IF(OFFSET(INDIRECT(calc!F87),,-1)&lt;&gt;"",OFFSET(INDIRECT(calc!F87),,-1),IF(OFFSET(INDIRECT(calc!F87),,-2)&lt;&gt;"",OFFSET(INDIRECT(calc!F87),,-2),IF(OFFSET(INDIRECT(calc!F87),,-3)&lt;&gt;"",OFFSET(INDIRECT(calc!F87),,-3),IF(OFFSET(INDIRECT(calc!F87),,-4)&lt;&gt;"",OFFSET(INDIRECT(calc!F87),,-4),IF(OFFSET(INDIRECT(calc!F87),,-5)&lt;&gt;"",OFFSET(INDIRECT(calc!F87),,-5),IF(OFFSET(INDIRECT(calc!F87),,-6),OFFSET(INDIRECT(calc!F87),,-6))))))))</f>
        <v/>
      </c>
      <c r="F87" s="159">
        <f>Stocks!B87</f>
        <v>37</v>
      </c>
      <c r="G87" s="159">
        <f t="shared" ca="1" si="4"/>
        <v>0</v>
      </c>
      <c r="H87" s="165">
        <f t="shared" ca="1" si="5"/>
        <v>0</v>
      </c>
      <c r="I87" s="162">
        <f ca="1">IFERROR(IFERROR(SUMIF(INDIRECT(calc!J$6),$D87,INDIRECT(calc!J$9)),0)+IFERROR(SUMIF(INDIRECT(calc!J$7),$D87,INDIRECT(calc!J$10)),0)+IFERROR(SUMIF(INDIRECT(calc!J$8),$D87,INDIRECT(calc!J$11)),0),"")</f>
        <v>0</v>
      </c>
      <c r="J87" s="162">
        <f ca="1">IFERROR(IFERROR(SUMIF(INDIRECT(calc!K$6),$D87,INDIRECT(calc!K$9)),0)+IFERROR(SUMIF(INDIRECT(calc!K$7),$D87,INDIRECT(calc!K$10)),0)+IFERROR(SUMIF(INDIRECT(calc!K$8),$D87,INDIRECT(calc!K$11)),0),"")</f>
        <v>0</v>
      </c>
      <c r="K87" s="162">
        <f ca="1">IFERROR(SUMIF(INDIRECT(calc!L$6),$D87,INDIRECT(calc!L$9)),0)+IFERROR(SUMIF(INDIRECT(calc!L$7),$D87,INDIRECT(calc!L$10)),0)+IFERROR(SUMIF(INDIRECT(calc!L$8),$D87,INDIRECT(calc!L$11)),0)</f>
        <v>0</v>
      </c>
      <c r="L87" s="162">
        <f ca="1">IFERROR(IFERROR(SUMIF(INDIRECT(calc!M$6),$D87,INDIRECT(calc!M$9)),0)+IFERROR(SUMIF(INDIRECT(calc!M$7),$D87,INDIRECT(calc!M$10)),0)+IFERROR(SUMIF(INDIRECT(calc!M$8),$D87,INDIRECT(calc!M$11)),0),"")</f>
        <v>0</v>
      </c>
      <c r="M87" s="162">
        <f ca="1">IFERROR(IFERROR(SUMIF(INDIRECT(calc!N$6),$D87,INDIRECT(calc!N$9)),0)+IFERROR(SUMIF(INDIRECT(calc!N$7),$D87,INDIRECT(calc!N$10)),0)+IFERROR(SUMIF(INDIRECT(calc!N$8),$D87,INDIRECT(calc!N$11)),0),"")</f>
        <v>0</v>
      </c>
      <c r="N87" s="162">
        <f ca="1">IFERROR(IFERROR(SUMIF(INDIRECT(calc!O$6),$D87,INDIRECT(calc!O$9)),0)+IFERROR(SUMIF(INDIRECT(calc!O$7),$D87,INDIRECT(calc!O$10)),0)+IFERROR(SUMIF(INDIRECT(calc!O$8),$D87,INDIRECT(calc!O$11)),0),"")</f>
        <v>0</v>
      </c>
      <c r="O87" s="162">
        <f ca="1">IFERROR(IFERROR(SUMIF(INDIRECT(calc!P$6),$D87,INDIRECT(calc!P$9)),0)+IFERROR(SUMIF(INDIRECT(calc!P$7),$D87,INDIRECT(calc!P$10)),0)+IFERROR(SUMIF(INDIRECT(calc!P$8),$D87,INDIRECT(calc!P$11)),0),"")</f>
        <v>0</v>
      </c>
      <c r="P87" s="162">
        <f ca="1">IFERROR(IFERROR(SUMIF(INDIRECT(calc!Q$6),$D87,INDIRECT(calc!Q$9)),0)+IFERROR(SUMIF(INDIRECT(calc!Q$7),$D87,INDIRECT(calc!Q$10)),0)+IFERROR(SUMIF(INDIRECT(calc!Q$8),$D87,INDIRECT(calc!Q$11)),0),"")</f>
        <v>0</v>
      </c>
      <c r="Q87" s="162">
        <f ca="1">IFERROR(IFERROR(SUMIF(INDIRECT(calc!R$6),$D87,INDIRECT(calc!R$9)),0)+IFERROR(SUMIF(INDIRECT(calc!R$7),$D87,INDIRECT(calc!R$10)),0)+IFERROR(SUMIF(INDIRECT(calc!R$8),$D87,INDIRECT(calc!R$11)),0),"")</f>
        <v>0</v>
      </c>
      <c r="R87" s="162">
        <f ca="1">IFERROR(IFERROR(SUMIF(INDIRECT(calc!S$6),$D87,INDIRECT(calc!S$9)),0)+IFERROR(SUMIF(INDIRECT(calc!S$7),$D87,INDIRECT(calc!S$10)),0)+IFERROR(SUMIF(INDIRECT(calc!S$8),$D87,INDIRECT(calc!S$11)),0),"")</f>
        <v>0</v>
      </c>
      <c r="S87" s="162">
        <f ca="1">IFERROR(IFERROR(SUMIF(INDIRECT(calc!T$6),$D87,INDIRECT(calc!T$9)),0)+IFERROR(SUMIF(INDIRECT(calc!T$7),$D87,INDIRECT(calc!T$10)),0)+IFERROR(SUMIF(INDIRECT(calc!T$8),$D87,INDIRECT(calc!T$11)),0),"")</f>
        <v>0</v>
      </c>
      <c r="T87" s="162">
        <f ca="1">IFERROR(IFERROR(SUMIF(INDIRECT(calc!U$6),$D87,INDIRECT(calc!U$9)),0)+IFERROR(SUMIF(INDIRECT(calc!U$7),$D87,INDIRECT(calc!U$10)),0)+IFERROR(SUMIF(INDIRECT(calc!U$8),$D87,INDIRECT(calc!U$11)),0),"")</f>
        <v>0</v>
      </c>
      <c r="U87" s="162">
        <f ca="1">IFERROR(IFERROR(SUMIF(INDIRECT(calc!V$6),$D87,INDIRECT(calc!V$9)),0)+IFERROR(SUMIF(INDIRECT(calc!V$7),$D87,INDIRECT(calc!V$10)),0)+IFERROR(SUMIF(INDIRECT(calc!V$8),$D87,INDIRECT(calc!V$11)),0),"")</f>
        <v>0</v>
      </c>
      <c r="V87" s="162">
        <f ca="1">IFERROR(IFERROR(SUMIF(INDIRECT(calc!W$6),$D87,INDIRECT(calc!W$9)),0)+IFERROR(SUMIF(INDIRECT(calc!W$7),$D87,INDIRECT(calc!W$10)),0)+IFERROR(SUMIF(INDIRECT(calc!W$8),$D87,INDIRECT(calc!W$11)),0),"")</f>
        <v>0</v>
      </c>
      <c r="W87" s="162">
        <f ca="1">IFERROR(IFERROR(SUMIF(INDIRECT(calc!X$6),$D87,INDIRECT(calc!X$9)),0)+IFERROR(SUMIF(INDIRECT(calc!X$7),$D87,INDIRECT(calc!X$10)),0)+IFERROR(SUMIF(INDIRECT(calc!X$8),$D87,INDIRECT(calc!X$11)),0),"")</f>
        <v>0</v>
      </c>
      <c r="Y87" s="151"/>
    </row>
    <row r="88" spans="3:25">
      <c r="C88" s="163" t="str">
        <f t="shared" ca="1" si="3"/>
        <v/>
      </c>
      <c r="D88" s="136" t="str">
        <f>LEFT(Stocks!D88,9)</f>
        <v>7440293TA</v>
      </c>
      <c r="E88" s="136" t="str">
        <f ca="1">IF(calc!F88="","",IF(OFFSET(INDIRECT(calc!F88),,-1)&lt;&gt;"",OFFSET(INDIRECT(calc!F88),,-1),IF(OFFSET(INDIRECT(calc!F88),,-2)&lt;&gt;"",OFFSET(INDIRECT(calc!F88),,-2),IF(OFFSET(INDIRECT(calc!F88),,-3)&lt;&gt;"",OFFSET(INDIRECT(calc!F88),,-3),IF(OFFSET(INDIRECT(calc!F88),,-4)&lt;&gt;"",OFFSET(INDIRECT(calc!F88),,-4),IF(OFFSET(INDIRECT(calc!F88),,-5)&lt;&gt;"",OFFSET(INDIRECT(calc!F88),,-5),IF(OFFSET(INDIRECT(calc!F88),,-6),OFFSET(INDIRECT(calc!F88),,-6))))))))</f>
        <v/>
      </c>
      <c r="F88" s="159">
        <f>Stocks!B88</f>
        <v>53</v>
      </c>
      <c r="G88" s="159">
        <f t="shared" ca="1" si="4"/>
        <v>0</v>
      </c>
      <c r="H88" s="165">
        <f t="shared" ca="1" si="5"/>
        <v>0</v>
      </c>
      <c r="I88" s="162">
        <f ca="1">IFERROR(IFERROR(SUMIF(INDIRECT(calc!J$6),$D88,INDIRECT(calc!J$9)),0)+IFERROR(SUMIF(INDIRECT(calc!J$7),$D88,INDIRECT(calc!J$10)),0)+IFERROR(SUMIF(INDIRECT(calc!J$8),$D88,INDIRECT(calc!J$11)),0),"")</f>
        <v>0</v>
      </c>
      <c r="J88" s="162">
        <f ca="1">IFERROR(IFERROR(SUMIF(INDIRECT(calc!K$6),$D88,INDIRECT(calc!K$9)),0)+IFERROR(SUMIF(INDIRECT(calc!K$7),$D88,INDIRECT(calc!K$10)),0)+IFERROR(SUMIF(INDIRECT(calc!K$8),$D88,INDIRECT(calc!K$11)),0),"")</f>
        <v>0</v>
      </c>
      <c r="K88" s="162">
        <f ca="1">IFERROR(SUMIF(INDIRECT(calc!L$6),$D88,INDIRECT(calc!L$9)),0)+IFERROR(SUMIF(INDIRECT(calc!L$7),$D88,INDIRECT(calc!L$10)),0)+IFERROR(SUMIF(INDIRECT(calc!L$8),$D88,INDIRECT(calc!L$11)),0)</f>
        <v>0</v>
      </c>
      <c r="L88" s="162">
        <f ca="1">IFERROR(IFERROR(SUMIF(INDIRECT(calc!M$6),$D88,INDIRECT(calc!M$9)),0)+IFERROR(SUMIF(INDIRECT(calc!M$7),$D88,INDIRECT(calc!M$10)),0)+IFERROR(SUMIF(INDIRECT(calc!M$8),$D88,INDIRECT(calc!M$11)),0),"")</f>
        <v>0</v>
      </c>
      <c r="M88" s="162">
        <f ca="1">IFERROR(IFERROR(SUMIF(INDIRECT(calc!N$6),$D88,INDIRECT(calc!N$9)),0)+IFERROR(SUMIF(INDIRECT(calc!N$7),$D88,INDIRECT(calc!N$10)),0)+IFERROR(SUMIF(INDIRECT(calc!N$8),$D88,INDIRECT(calc!N$11)),0),"")</f>
        <v>0</v>
      </c>
      <c r="N88" s="162">
        <f ca="1">IFERROR(IFERROR(SUMIF(INDIRECT(calc!O$6),$D88,INDIRECT(calc!O$9)),0)+IFERROR(SUMIF(INDIRECT(calc!O$7),$D88,INDIRECT(calc!O$10)),0)+IFERROR(SUMIF(INDIRECT(calc!O$8),$D88,INDIRECT(calc!O$11)),0),"")</f>
        <v>0</v>
      </c>
      <c r="O88" s="162">
        <f ca="1">IFERROR(IFERROR(SUMIF(INDIRECT(calc!P$6),$D88,INDIRECT(calc!P$9)),0)+IFERROR(SUMIF(INDIRECT(calc!P$7),$D88,INDIRECT(calc!P$10)),0)+IFERROR(SUMIF(INDIRECT(calc!P$8),$D88,INDIRECT(calc!P$11)),0),"")</f>
        <v>0</v>
      </c>
      <c r="P88" s="162">
        <f ca="1">IFERROR(IFERROR(SUMIF(INDIRECT(calc!Q$6),$D88,INDIRECT(calc!Q$9)),0)+IFERROR(SUMIF(INDIRECT(calc!Q$7),$D88,INDIRECT(calc!Q$10)),0)+IFERROR(SUMIF(INDIRECT(calc!Q$8),$D88,INDIRECT(calc!Q$11)),0),"")</f>
        <v>0</v>
      </c>
      <c r="Q88" s="162">
        <f ca="1">IFERROR(IFERROR(SUMIF(INDIRECT(calc!R$6),$D88,INDIRECT(calc!R$9)),0)+IFERROR(SUMIF(INDIRECT(calc!R$7),$D88,INDIRECT(calc!R$10)),0)+IFERROR(SUMIF(INDIRECT(calc!R$8),$D88,INDIRECT(calc!R$11)),0),"")</f>
        <v>0</v>
      </c>
      <c r="R88" s="162">
        <f ca="1">IFERROR(IFERROR(SUMIF(INDIRECT(calc!S$6),$D88,INDIRECT(calc!S$9)),0)+IFERROR(SUMIF(INDIRECT(calc!S$7),$D88,INDIRECT(calc!S$10)),0)+IFERROR(SUMIF(INDIRECT(calc!S$8),$D88,INDIRECT(calc!S$11)),0),"")</f>
        <v>0</v>
      </c>
      <c r="S88" s="162">
        <f ca="1">IFERROR(IFERROR(SUMIF(INDIRECT(calc!T$6),$D88,INDIRECT(calc!T$9)),0)+IFERROR(SUMIF(INDIRECT(calc!T$7),$D88,INDIRECT(calc!T$10)),0)+IFERROR(SUMIF(INDIRECT(calc!T$8),$D88,INDIRECT(calc!T$11)),0),"")</f>
        <v>0</v>
      </c>
      <c r="T88" s="162">
        <f ca="1">IFERROR(IFERROR(SUMIF(INDIRECT(calc!U$6),$D88,INDIRECT(calc!U$9)),0)+IFERROR(SUMIF(INDIRECT(calc!U$7),$D88,INDIRECT(calc!U$10)),0)+IFERROR(SUMIF(INDIRECT(calc!U$8),$D88,INDIRECT(calc!U$11)),0),"")</f>
        <v>0</v>
      </c>
      <c r="U88" s="162">
        <f ca="1">IFERROR(IFERROR(SUMIF(INDIRECT(calc!V$6),$D88,INDIRECT(calc!V$9)),0)+IFERROR(SUMIF(INDIRECT(calc!V$7),$D88,INDIRECT(calc!V$10)),0)+IFERROR(SUMIF(INDIRECT(calc!V$8),$D88,INDIRECT(calc!V$11)),0),"")</f>
        <v>0</v>
      </c>
      <c r="V88" s="162">
        <f ca="1">IFERROR(IFERROR(SUMIF(INDIRECT(calc!W$6),$D88,INDIRECT(calc!W$9)),0)+IFERROR(SUMIF(INDIRECT(calc!W$7),$D88,INDIRECT(calc!W$10)),0)+IFERROR(SUMIF(INDIRECT(calc!W$8),$D88,INDIRECT(calc!W$11)),0),"")</f>
        <v>0</v>
      </c>
      <c r="W88" s="162">
        <f ca="1">IFERROR(IFERROR(SUMIF(INDIRECT(calc!X$6),$D88,INDIRECT(calc!X$9)),0)+IFERROR(SUMIF(INDIRECT(calc!X$7),$D88,INDIRECT(calc!X$10)),0)+IFERROR(SUMIF(INDIRECT(calc!X$8),$D88,INDIRECT(calc!X$11)),0),"")</f>
        <v>0</v>
      </c>
      <c r="Y88" s="151"/>
    </row>
    <row r="89" spans="3:25">
      <c r="C89" s="163" t="str">
        <f t="shared" ca="1" si="3"/>
        <v/>
      </c>
      <c r="D89" s="136" t="str">
        <f>LEFT(Stocks!D89,9)</f>
        <v>4039541AA</v>
      </c>
      <c r="E89" s="136" t="str">
        <f ca="1">IF(calc!F89="","",IF(OFFSET(INDIRECT(calc!F89),,-1)&lt;&gt;"",OFFSET(INDIRECT(calc!F89),,-1),IF(OFFSET(INDIRECT(calc!F89),,-2)&lt;&gt;"",OFFSET(INDIRECT(calc!F89),,-2),IF(OFFSET(INDIRECT(calc!F89),,-3)&lt;&gt;"",OFFSET(INDIRECT(calc!F89),,-3),IF(OFFSET(INDIRECT(calc!F89),,-4)&lt;&gt;"",OFFSET(INDIRECT(calc!F89),,-4),IF(OFFSET(INDIRECT(calc!F89),,-5)&lt;&gt;"",OFFSET(INDIRECT(calc!F89),,-5),IF(OFFSET(INDIRECT(calc!F89),,-6),OFFSET(INDIRECT(calc!F89),,-6))))))))</f>
        <v/>
      </c>
      <c r="F89" s="159">
        <f>Stocks!B89</f>
        <v>188</v>
      </c>
      <c r="G89" s="159">
        <f t="shared" ca="1" si="4"/>
        <v>0</v>
      </c>
      <c r="H89" s="165">
        <f t="shared" ca="1" si="5"/>
        <v>0</v>
      </c>
      <c r="I89" s="162">
        <f ca="1">IFERROR(IFERROR(SUMIF(INDIRECT(calc!J$6),$D89,INDIRECT(calc!J$9)),0)+IFERROR(SUMIF(INDIRECT(calc!J$7),$D89,INDIRECT(calc!J$10)),0)+IFERROR(SUMIF(INDIRECT(calc!J$8),$D89,INDIRECT(calc!J$11)),0),"")</f>
        <v>0</v>
      </c>
      <c r="J89" s="162">
        <f ca="1">IFERROR(IFERROR(SUMIF(INDIRECT(calc!K$6),$D89,INDIRECT(calc!K$9)),0)+IFERROR(SUMIF(INDIRECT(calc!K$7),$D89,INDIRECT(calc!K$10)),0)+IFERROR(SUMIF(INDIRECT(calc!K$8),$D89,INDIRECT(calc!K$11)),0),"")</f>
        <v>0</v>
      </c>
      <c r="K89" s="162">
        <f ca="1">IFERROR(SUMIF(INDIRECT(calc!L$6),$D89,INDIRECT(calc!L$9)),0)+IFERROR(SUMIF(INDIRECT(calc!L$7),$D89,INDIRECT(calc!L$10)),0)+IFERROR(SUMIF(INDIRECT(calc!L$8),$D89,INDIRECT(calc!L$11)),0)</f>
        <v>0</v>
      </c>
      <c r="L89" s="162">
        <f ca="1">IFERROR(IFERROR(SUMIF(INDIRECT(calc!M$6),$D89,INDIRECT(calc!M$9)),0)+IFERROR(SUMIF(INDIRECT(calc!M$7),$D89,INDIRECT(calc!M$10)),0)+IFERROR(SUMIF(INDIRECT(calc!M$8),$D89,INDIRECT(calc!M$11)),0),"")</f>
        <v>0</v>
      </c>
      <c r="M89" s="162">
        <f ca="1">IFERROR(IFERROR(SUMIF(INDIRECT(calc!N$6),$D89,INDIRECT(calc!N$9)),0)+IFERROR(SUMIF(INDIRECT(calc!N$7),$D89,INDIRECT(calc!N$10)),0)+IFERROR(SUMIF(INDIRECT(calc!N$8),$D89,INDIRECT(calc!N$11)),0),"")</f>
        <v>0</v>
      </c>
      <c r="N89" s="162">
        <f ca="1">IFERROR(IFERROR(SUMIF(INDIRECT(calc!O$6),$D89,INDIRECT(calc!O$9)),0)+IFERROR(SUMIF(INDIRECT(calc!O$7),$D89,INDIRECT(calc!O$10)),0)+IFERROR(SUMIF(INDIRECT(calc!O$8),$D89,INDIRECT(calc!O$11)),0),"")</f>
        <v>0</v>
      </c>
      <c r="O89" s="162">
        <f ca="1">IFERROR(IFERROR(SUMIF(INDIRECT(calc!P$6),$D89,INDIRECT(calc!P$9)),0)+IFERROR(SUMIF(INDIRECT(calc!P$7),$D89,INDIRECT(calc!P$10)),0)+IFERROR(SUMIF(INDIRECT(calc!P$8),$D89,INDIRECT(calc!P$11)),0),"")</f>
        <v>0</v>
      </c>
      <c r="P89" s="162">
        <f ca="1">IFERROR(IFERROR(SUMIF(INDIRECT(calc!Q$6),$D89,INDIRECT(calc!Q$9)),0)+IFERROR(SUMIF(INDIRECT(calc!Q$7),$D89,INDIRECT(calc!Q$10)),0)+IFERROR(SUMIF(INDIRECT(calc!Q$8),$D89,INDIRECT(calc!Q$11)),0),"")</f>
        <v>0</v>
      </c>
      <c r="Q89" s="162">
        <f ca="1">IFERROR(IFERROR(SUMIF(INDIRECT(calc!R$6),$D89,INDIRECT(calc!R$9)),0)+IFERROR(SUMIF(INDIRECT(calc!R$7),$D89,INDIRECT(calc!R$10)),0)+IFERROR(SUMIF(INDIRECT(calc!R$8),$D89,INDIRECT(calc!R$11)),0),"")</f>
        <v>0</v>
      </c>
      <c r="R89" s="162">
        <f ca="1">IFERROR(IFERROR(SUMIF(INDIRECT(calc!S$6),$D89,INDIRECT(calc!S$9)),0)+IFERROR(SUMIF(INDIRECT(calc!S$7),$D89,INDIRECT(calc!S$10)),0)+IFERROR(SUMIF(INDIRECT(calc!S$8),$D89,INDIRECT(calc!S$11)),0),"")</f>
        <v>0</v>
      </c>
      <c r="S89" s="162">
        <f ca="1">IFERROR(IFERROR(SUMIF(INDIRECT(calc!T$6),$D89,INDIRECT(calc!T$9)),0)+IFERROR(SUMIF(INDIRECT(calc!T$7),$D89,INDIRECT(calc!T$10)),0)+IFERROR(SUMIF(INDIRECT(calc!T$8),$D89,INDIRECT(calc!T$11)),0),"")</f>
        <v>0</v>
      </c>
      <c r="T89" s="162">
        <f ca="1">IFERROR(IFERROR(SUMIF(INDIRECT(calc!U$6),$D89,INDIRECT(calc!U$9)),0)+IFERROR(SUMIF(INDIRECT(calc!U$7),$D89,INDIRECT(calc!U$10)),0)+IFERROR(SUMIF(INDIRECT(calc!U$8),$D89,INDIRECT(calc!U$11)),0),"")</f>
        <v>0</v>
      </c>
      <c r="U89" s="162">
        <f ca="1">IFERROR(IFERROR(SUMIF(INDIRECT(calc!V$6),$D89,INDIRECT(calc!V$9)),0)+IFERROR(SUMIF(INDIRECT(calc!V$7),$D89,INDIRECT(calc!V$10)),0)+IFERROR(SUMIF(INDIRECT(calc!V$8),$D89,INDIRECT(calc!V$11)),0),"")</f>
        <v>0</v>
      </c>
      <c r="V89" s="162">
        <f ca="1">IFERROR(IFERROR(SUMIF(INDIRECT(calc!W$6),$D89,INDIRECT(calc!W$9)),0)+IFERROR(SUMIF(INDIRECT(calc!W$7),$D89,INDIRECT(calc!W$10)),0)+IFERROR(SUMIF(INDIRECT(calc!W$8),$D89,INDIRECT(calc!W$11)),0),"")</f>
        <v>0</v>
      </c>
      <c r="W89" s="162">
        <f ca="1">IFERROR(IFERROR(SUMIF(INDIRECT(calc!X$6),$D89,INDIRECT(calc!X$9)),0)+IFERROR(SUMIF(INDIRECT(calc!X$7),$D89,INDIRECT(calc!X$10)),0)+IFERROR(SUMIF(INDIRECT(calc!X$8),$D89,INDIRECT(calc!X$11)),0),"")</f>
        <v>0</v>
      </c>
      <c r="Y89" s="151"/>
    </row>
    <row r="90" spans="3:25">
      <c r="C90" s="163" t="str">
        <f t="shared" ca="1" si="3"/>
        <v/>
      </c>
      <c r="D90" s="136" t="str">
        <f>LEFT(Stocks!D90,9)</f>
        <v>7570124AA</v>
      </c>
      <c r="E90" s="136" t="str">
        <f ca="1">IF(calc!F90="","",IF(OFFSET(INDIRECT(calc!F90),,-1)&lt;&gt;"",OFFSET(INDIRECT(calc!F90),,-1),IF(OFFSET(INDIRECT(calc!F90),,-2)&lt;&gt;"",OFFSET(INDIRECT(calc!F90),,-2),IF(OFFSET(INDIRECT(calc!F90),,-3)&lt;&gt;"",OFFSET(INDIRECT(calc!F90),,-3),IF(OFFSET(INDIRECT(calc!F90),,-4)&lt;&gt;"",OFFSET(INDIRECT(calc!F90),,-4),IF(OFFSET(INDIRECT(calc!F90),,-5)&lt;&gt;"",OFFSET(INDIRECT(calc!F90),,-5),IF(OFFSET(INDIRECT(calc!F90),,-6),OFFSET(INDIRECT(calc!F90),,-6))))))))</f>
        <v>METAL INSERT</v>
      </c>
      <c r="F90" s="159">
        <f>Stocks!B90</f>
        <v>560</v>
      </c>
      <c r="G90" s="159">
        <f t="shared" ca="1" si="4"/>
        <v>160</v>
      </c>
      <c r="H90" s="165">
        <f t="shared" ca="1" si="5"/>
        <v>0</v>
      </c>
      <c r="I90" s="162">
        <f ca="1">IFERROR(IFERROR(SUMIF(INDIRECT(calc!J$6),$D90,INDIRECT(calc!J$9)),0)+IFERROR(SUMIF(INDIRECT(calc!J$7),$D90,INDIRECT(calc!J$10)),0)+IFERROR(SUMIF(INDIRECT(calc!J$8),$D90,INDIRECT(calc!J$11)),0),"")</f>
        <v>0</v>
      </c>
      <c r="J90" s="162">
        <f ca="1">IFERROR(IFERROR(SUMIF(INDIRECT(calc!K$6),$D90,INDIRECT(calc!K$9)),0)+IFERROR(SUMIF(INDIRECT(calc!K$7),$D90,INDIRECT(calc!K$10)),0)+IFERROR(SUMIF(INDIRECT(calc!K$8),$D90,INDIRECT(calc!K$11)),0),"")</f>
        <v>160</v>
      </c>
      <c r="K90" s="162">
        <f ca="1">IFERROR(SUMIF(INDIRECT(calc!L$6),$D90,INDIRECT(calc!L$9)),0)+IFERROR(SUMIF(INDIRECT(calc!L$7),$D90,INDIRECT(calc!L$10)),0)+IFERROR(SUMIF(INDIRECT(calc!L$8),$D90,INDIRECT(calc!L$11)),0)</f>
        <v>0</v>
      </c>
      <c r="L90" s="162">
        <f ca="1">IFERROR(IFERROR(SUMIF(INDIRECT(calc!M$6),$D90,INDIRECT(calc!M$9)),0)+IFERROR(SUMIF(INDIRECT(calc!M$7),$D90,INDIRECT(calc!M$10)),0)+IFERROR(SUMIF(INDIRECT(calc!M$8),$D90,INDIRECT(calc!M$11)),0),"")</f>
        <v>0</v>
      </c>
      <c r="M90" s="162">
        <f ca="1">IFERROR(IFERROR(SUMIF(INDIRECT(calc!N$6),$D90,INDIRECT(calc!N$9)),0)+IFERROR(SUMIF(INDIRECT(calc!N$7),$D90,INDIRECT(calc!N$10)),0)+IFERROR(SUMIF(INDIRECT(calc!N$8),$D90,INDIRECT(calc!N$11)),0),"")</f>
        <v>0</v>
      </c>
      <c r="N90" s="162">
        <f ca="1">IFERROR(IFERROR(SUMIF(INDIRECT(calc!O$6),$D90,INDIRECT(calc!O$9)),0)+IFERROR(SUMIF(INDIRECT(calc!O$7),$D90,INDIRECT(calc!O$10)),0)+IFERROR(SUMIF(INDIRECT(calc!O$8),$D90,INDIRECT(calc!O$11)),0),"")</f>
        <v>0</v>
      </c>
      <c r="O90" s="162">
        <f ca="1">IFERROR(IFERROR(SUMIF(INDIRECT(calc!P$6),$D90,INDIRECT(calc!P$9)),0)+IFERROR(SUMIF(INDIRECT(calc!P$7),$D90,INDIRECT(calc!P$10)),0)+IFERROR(SUMIF(INDIRECT(calc!P$8),$D90,INDIRECT(calc!P$11)),0),"")</f>
        <v>0</v>
      </c>
      <c r="P90" s="162">
        <f ca="1">IFERROR(IFERROR(SUMIF(INDIRECT(calc!Q$6),$D90,INDIRECT(calc!Q$9)),0)+IFERROR(SUMIF(INDIRECT(calc!Q$7),$D90,INDIRECT(calc!Q$10)),0)+IFERROR(SUMIF(INDIRECT(calc!Q$8),$D90,INDIRECT(calc!Q$11)),0),"")</f>
        <v>0</v>
      </c>
      <c r="Q90" s="162">
        <f ca="1">IFERROR(IFERROR(SUMIF(INDIRECT(calc!R$6),$D90,INDIRECT(calc!R$9)),0)+IFERROR(SUMIF(INDIRECT(calc!R$7),$D90,INDIRECT(calc!R$10)),0)+IFERROR(SUMIF(INDIRECT(calc!R$8),$D90,INDIRECT(calc!R$11)),0),"")</f>
        <v>0</v>
      </c>
      <c r="R90" s="162">
        <f ca="1">IFERROR(IFERROR(SUMIF(INDIRECT(calc!S$6),$D90,INDIRECT(calc!S$9)),0)+IFERROR(SUMIF(INDIRECT(calc!S$7),$D90,INDIRECT(calc!S$10)),0)+IFERROR(SUMIF(INDIRECT(calc!S$8),$D90,INDIRECT(calc!S$11)),0),"")</f>
        <v>0</v>
      </c>
      <c r="S90" s="162">
        <f ca="1">IFERROR(IFERROR(SUMIF(INDIRECT(calc!T$6),$D90,INDIRECT(calc!T$9)),0)+IFERROR(SUMIF(INDIRECT(calc!T$7),$D90,INDIRECT(calc!T$10)),0)+IFERROR(SUMIF(INDIRECT(calc!T$8),$D90,INDIRECT(calc!T$11)),0),"")</f>
        <v>0</v>
      </c>
      <c r="T90" s="162">
        <f ca="1">IFERROR(IFERROR(SUMIF(INDIRECT(calc!U$6),$D90,INDIRECT(calc!U$9)),0)+IFERROR(SUMIF(INDIRECT(calc!U$7),$D90,INDIRECT(calc!U$10)),0)+IFERROR(SUMIF(INDIRECT(calc!U$8),$D90,INDIRECT(calc!U$11)),0),"")</f>
        <v>0</v>
      </c>
      <c r="U90" s="162">
        <f ca="1">IFERROR(IFERROR(SUMIF(INDIRECT(calc!V$6),$D90,INDIRECT(calc!V$9)),0)+IFERROR(SUMIF(INDIRECT(calc!V$7),$D90,INDIRECT(calc!V$10)),0)+IFERROR(SUMIF(INDIRECT(calc!V$8),$D90,INDIRECT(calc!V$11)),0),"")</f>
        <v>0</v>
      </c>
      <c r="V90" s="162">
        <f ca="1">IFERROR(IFERROR(SUMIF(INDIRECT(calc!W$6),$D90,INDIRECT(calc!W$9)),0)+IFERROR(SUMIF(INDIRECT(calc!W$7),$D90,INDIRECT(calc!W$10)),0)+IFERROR(SUMIF(INDIRECT(calc!W$8),$D90,INDIRECT(calc!W$11)),0),"")</f>
        <v>0</v>
      </c>
      <c r="W90" s="162">
        <f ca="1">IFERROR(IFERROR(SUMIF(INDIRECT(calc!X$6),$D90,INDIRECT(calc!X$9)),0)+IFERROR(SUMIF(INDIRECT(calc!X$7),$D90,INDIRECT(calc!X$10)),0)+IFERROR(SUMIF(INDIRECT(calc!X$8),$D90,INDIRECT(calc!X$11)),0),"")</f>
        <v>0</v>
      </c>
      <c r="Y90" s="151"/>
    </row>
    <row r="91" spans="3:25">
      <c r="C91" s="163" t="str">
        <f t="shared" ca="1" si="3"/>
        <v>besoin</v>
      </c>
      <c r="D91" s="136" t="str">
        <f>LEFT(Stocks!D91,9)</f>
        <v>7620492TA</v>
      </c>
      <c r="E91" s="136" t="str">
        <f ca="1">IF(calc!F91="","",IF(OFFSET(INDIRECT(calc!F91),,-1)&lt;&gt;"",OFFSET(INDIRECT(calc!F91),,-1),IF(OFFSET(INDIRECT(calc!F91),,-2)&lt;&gt;"",OFFSET(INDIRECT(calc!F91),,-2),IF(OFFSET(INDIRECT(calc!F91),,-3)&lt;&gt;"",OFFSET(INDIRECT(calc!F91),,-3),IF(OFFSET(INDIRECT(calc!F91),,-4)&lt;&gt;"",OFFSET(INDIRECT(calc!F91),,-4),IF(OFFSET(INDIRECT(calc!F91),,-5)&lt;&gt;"",OFFSET(INDIRECT(calc!F91),,-5),IF(OFFSET(INDIRECT(calc!F91),,-6),OFFSET(INDIRECT(calc!F91),,-6))))))))</f>
        <v>WIRE HARNESS</v>
      </c>
      <c r="F91" s="159">
        <f>Stocks!B91</f>
        <v>0</v>
      </c>
      <c r="G91" s="159">
        <f t="shared" ca="1" si="4"/>
        <v>40</v>
      </c>
      <c r="H91" s="165">
        <f t="shared" ca="1" si="5"/>
        <v>40</v>
      </c>
      <c r="I91" s="162">
        <f ca="1">IFERROR(IFERROR(SUMIF(INDIRECT(calc!J$6),$D91,INDIRECT(calc!J$9)),0)+IFERROR(SUMIF(INDIRECT(calc!J$7),$D91,INDIRECT(calc!J$10)),0)+IFERROR(SUMIF(INDIRECT(calc!J$8),$D91,INDIRECT(calc!J$11)),0),"")</f>
        <v>0</v>
      </c>
      <c r="J91" s="162">
        <f ca="1">IFERROR(IFERROR(SUMIF(INDIRECT(calc!K$6),$D91,INDIRECT(calc!K$9)),0)+IFERROR(SUMIF(INDIRECT(calc!K$7),$D91,INDIRECT(calc!K$10)),0)+IFERROR(SUMIF(INDIRECT(calc!K$8),$D91,INDIRECT(calc!K$11)),0),"")</f>
        <v>40</v>
      </c>
      <c r="K91" s="162">
        <f ca="1">IFERROR(SUMIF(INDIRECT(calc!L$6),$D91,INDIRECT(calc!L$9)),0)+IFERROR(SUMIF(INDIRECT(calc!L$7),$D91,INDIRECT(calc!L$10)),0)+IFERROR(SUMIF(INDIRECT(calc!L$8),$D91,INDIRECT(calc!L$11)),0)</f>
        <v>0</v>
      </c>
      <c r="L91" s="162">
        <f ca="1">IFERROR(IFERROR(SUMIF(INDIRECT(calc!M$6),$D91,INDIRECT(calc!M$9)),0)+IFERROR(SUMIF(INDIRECT(calc!M$7),$D91,INDIRECT(calc!M$10)),0)+IFERROR(SUMIF(INDIRECT(calc!M$8),$D91,INDIRECT(calc!M$11)),0),"")</f>
        <v>0</v>
      </c>
      <c r="M91" s="162">
        <f ca="1">IFERROR(IFERROR(SUMIF(INDIRECT(calc!N$6),$D91,INDIRECT(calc!N$9)),0)+IFERROR(SUMIF(INDIRECT(calc!N$7),$D91,INDIRECT(calc!N$10)),0)+IFERROR(SUMIF(INDIRECT(calc!N$8),$D91,INDIRECT(calc!N$11)),0),"")</f>
        <v>0</v>
      </c>
      <c r="N91" s="162">
        <f ca="1">IFERROR(IFERROR(SUMIF(INDIRECT(calc!O$6),$D91,INDIRECT(calc!O$9)),0)+IFERROR(SUMIF(INDIRECT(calc!O$7),$D91,INDIRECT(calc!O$10)),0)+IFERROR(SUMIF(INDIRECT(calc!O$8),$D91,INDIRECT(calc!O$11)),0),"")</f>
        <v>0</v>
      </c>
      <c r="O91" s="162">
        <f ca="1">IFERROR(IFERROR(SUMIF(INDIRECT(calc!P$6),$D91,INDIRECT(calc!P$9)),0)+IFERROR(SUMIF(INDIRECT(calc!P$7),$D91,INDIRECT(calc!P$10)),0)+IFERROR(SUMIF(INDIRECT(calc!P$8),$D91,INDIRECT(calc!P$11)),0),"")</f>
        <v>0</v>
      </c>
      <c r="P91" s="162">
        <f ca="1">IFERROR(IFERROR(SUMIF(INDIRECT(calc!Q$6),$D91,INDIRECT(calc!Q$9)),0)+IFERROR(SUMIF(INDIRECT(calc!Q$7),$D91,INDIRECT(calc!Q$10)),0)+IFERROR(SUMIF(INDIRECT(calc!Q$8),$D91,INDIRECT(calc!Q$11)),0),"")</f>
        <v>0</v>
      </c>
      <c r="Q91" s="162">
        <f ca="1">IFERROR(IFERROR(SUMIF(INDIRECT(calc!R$6),$D91,INDIRECT(calc!R$9)),0)+IFERROR(SUMIF(INDIRECT(calc!R$7),$D91,INDIRECT(calc!R$10)),0)+IFERROR(SUMIF(INDIRECT(calc!R$8),$D91,INDIRECT(calc!R$11)),0),"")</f>
        <v>0</v>
      </c>
      <c r="R91" s="162">
        <f ca="1">IFERROR(IFERROR(SUMIF(INDIRECT(calc!S$6),$D91,INDIRECT(calc!S$9)),0)+IFERROR(SUMIF(INDIRECT(calc!S$7),$D91,INDIRECT(calc!S$10)),0)+IFERROR(SUMIF(INDIRECT(calc!S$8),$D91,INDIRECT(calc!S$11)),0),"")</f>
        <v>0</v>
      </c>
      <c r="S91" s="162">
        <f ca="1">IFERROR(IFERROR(SUMIF(INDIRECT(calc!T$6),$D91,INDIRECT(calc!T$9)),0)+IFERROR(SUMIF(INDIRECT(calc!T$7),$D91,INDIRECT(calc!T$10)),0)+IFERROR(SUMIF(INDIRECT(calc!T$8),$D91,INDIRECT(calc!T$11)),0),"")</f>
        <v>0</v>
      </c>
      <c r="T91" s="162">
        <f ca="1">IFERROR(IFERROR(SUMIF(INDIRECT(calc!U$6),$D91,INDIRECT(calc!U$9)),0)+IFERROR(SUMIF(INDIRECT(calc!U$7),$D91,INDIRECT(calc!U$10)),0)+IFERROR(SUMIF(INDIRECT(calc!U$8),$D91,INDIRECT(calc!U$11)),0),"")</f>
        <v>0</v>
      </c>
      <c r="U91" s="162">
        <f ca="1">IFERROR(IFERROR(SUMIF(INDIRECT(calc!V$6),$D91,INDIRECT(calc!V$9)),0)+IFERROR(SUMIF(INDIRECT(calc!V$7),$D91,INDIRECT(calc!V$10)),0)+IFERROR(SUMIF(INDIRECT(calc!V$8),$D91,INDIRECT(calc!V$11)),0),"")</f>
        <v>0</v>
      </c>
      <c r="V91" s="162">
        <f ca="1">IFERROR(IFERROR(SUMIF(INDIRECT(calc!W$6),$D91,INDIRECT(calc!W$9)),0)+IFERROR(SUMIF(INDIRECT(calc!W$7),$D91,INDIRECT(calc!W$10)),0)+IFERROR(SUMIF(INDIRECT(calc!W$8),$D91,INDIRECT(calc!W$11)),0),"")</f>
        <v>0</v>
      </c>
      <c r="W91" s="162">
        <f ca="1">IFERROR(IFERROR(SUMIF(INDIRECT(calc!X$6),$D91,INDIRECT(calc!X$9)),0)+IFERROR(SUMIF(INDIRECT(calc!X$7),$D91,INDIRECT(calc!X$10)),0)+IFERROR(SUMIF(INDIRECT(calc!X$8),$D91,INDIRECT(calc!X$11)),0),"")</f>
        <v>0</v>
      </c>
      <c r="Y91" s="151"/>
    </row>
    <row r="92" spans="3:25">
      <c r="C92" s="163" t="str">
        <f t="shared" ca="1" si="3"/>
        <v/>
      </c>
      <c r="D92" s="136" t="str">
        <f>LEFT(Stocks!D92,9)</f>
        <v>7730063AA</v>
      </c>
      <c r="E92" s="136" t="str">
        <f ca="1">IF(calc!F92="","",IF(OFFSET(INDIRECT(calc!F92),,-1)&lt;&gt;"",OFFSET(INDIRECT(calc!F92),,-1),IF(OFFSET(INDIRECT(calc!F92),,-2)&lt;&gt;"",OFFSET(INDIRECT(calc!F92),,-2),IF(OFFSET(INDIRECT(calc!F92),,-3)&lt;&gt;"",OFFSET(INDIRECT(calc!F92),,-3),IF(OFFSET(INDIRECT(calc!F92),,-4)&lt;&gt;"",OFFSET(INDIRECT(calc!F92),,-4),IF(OFFSET(INDIRECT(calc!F92),,-5)&lt;&gt;"",OFFSET(INDIRECT(calc!F92),,-5),IF(OFFSET(INDIRECT(calc!F92),,-6),OFFSET(INDIRECT(calc!F92),,-6))))))))</f>
        <v/>
      </c>
      <c r="F92" s="159">
        <f>Stocks!B92</f>
        <v>560</v>
      </c>
      <c r="G92" s="159">
        <f t="shared" ca="1" si="4"/>
        <v>0</v>
      </c>
      <c r="H92" s="165">
        <f t="shared" ca="1" si="5"/>
        <v>0</v>
      </c>
      <c r="I92" s="162">
        <f ca="1">IFERROR(IFERROR(SUMIF(INDIRECT(calc!J$6),$D92,INDIRECT(calc!J$9)),0)+IFERROR(SUMIF(INDIRECT(calc!J$7),$D92,INDIRECT(calc!J$10)),0)+IFERROR(SUMIF(INDIRECT(calc!J$8),$D92,INDIRECT(calc!J$11)),0),"")</f>
        <v>0</v>
      </c>
      <c r="J92" s="162">
        <f ca="1">IFERROR(IFERROR(SUMIF(INDIRECT(calc!K$6),$D92,INDIRECT(calc!K$9)),0)+IFERROR(SUMIF(INDIRECT(calc!K$7),$D92,INDIRECT(calc!K$10)),0)+IFERROR(SUMIF(INDIRECT(calc!K$8),$D92,INDIRECT(calc!K$11)),0),"")</f>
        <v>0</v>
      </c>
      <c r="K92" s="162">
        <f ca="1">IFERROR(SUMIF(INDIRECT(calc!L$6),$D92,INDIRECT(calc!L$9)),0)+IFERROR(SUMIF(INDIRECT(calc!L$7),$D92,INDIRECT(calc!L$10)),0)+IFERROR(SUMIF(INDIRECT(calc!L$8),$D92,INDIRECT(calc!L$11)),0)</f>
        <v>0</v>
      </c>
      <c r="L92" s="162">
        <f ca="1">IFERROR(IFERROR(SUMIF(INDIRECT(calc!M$6),$D92,INDIRECT(calc!M$9)),0)+IFERROR(SUMIF(INDIRECT(calc!M$7),$D92,INDIRECT(calc!M$10)),0)+IFERROR(SUMIF(INDIRECT(calc!M$8),$D92,INDIRECT(calc!M$11)),0),"")</f>
        <v>0</v>
      </c>
      <c r="M92" s="162">
        <f ca="1">IFERROR(IFERROR(SUMIF(INDIRECT(calc!N$6),$D92,INDIRECT(calc!N$9)),0)+IFERROR(SUMIF(INDIRECT(calc!N$7),$D92,INDIRECT(calc!N$10)),0)+IFERROR(SUMIF(INDIRECT(calc!N$8),$D92,INDIRECT(calc!N$11)),0),"")</f>
        <v>0</v>
      </c>
      <c r="N92" s="162">
        <f ca="1">IFERROR(IFERROR(SUMIF(INDIRECT(calc!O$6),$D92,INDIRECT(calc!O$9)),0)+IFERROR(SUMIF(INDIRECT(calc!O$7),$D92,INDIRECT(calc!O$10)),0)+IFERROR(SUMIF(INDIRECT(calc!O$8),$D92,INDIRECT(calc!O$11)),0),"")</f>
        <v>0</v>
      </c>
      <c r="O92" s="162">
        <f ca="1">IFERROR(IFERROR(SUMIF(INDIRECT(calc!P$6),$D92,INDIRECT(calc!P$9)),0)+IFERROR(SUMIF(INDIRECT(calc!P$7),$D92,INDIRECT(calc!P$10)),0)+IFERROR(SUMIF(INDIRECT(calc!P$8),$D92,INDIRECT(calc!P$11)),0),"")</f>
        <v>0</v>
      </c>
      <c r="P92" s="162">
        <f ca="1">IFERROR(IFERROR(SUMIF(INDIRECT(calc!Q$6),$D92,INDIRECT(calc!Q$9)),0)+IFERROR(SUMIF(INDIRECT(calc!Q$7),$D92,INDIRECT(calc!Q$10)),0)+IFERROR(SUMIF(INDIRECT(calc!Q$8),$D92,INDIRECT(calc!Q$11)),0),"")</f>
        <v>0</v>
      </c>
      <c r="Q92" s="162">
        <f ca="1">IFERROR(IFERROR(SUMIF(INDIRECT(calc!R$6),$D92,INDIRECT(calc!R$9)),0)+IFERROR(SUMIF(INDIRECT(calc!R$7),$D92,INDIRECT(calc!R$10)),0)+IFERROR(SUMIF(INDIRECT(calc!R$8),$D92,INDIRECT(calc!R$11)),0),"")</f>
        <v>0</v>
      </c>
      <c r="R92" s="162">
        <f ca="1">IFERROR(IFERROR(SUMIF(INDIRECT(calc!S$6),$D92,INDIRECT(calc!S$9)),0)+IFERROR(SUMIF(INDIRECT(calc!S$7),$D92,INDIRECT(calc!S$10)),0)+IFERROR(SUMIF(INDIRECT(calc!S$8),$D92,INDIRECT(calc!S$11)),0),"")</f>
        <v>0</v>
      </c>
      <c r="S92" s="162">
        <f ca="1">IFERROR(IFERROR(SUMIF(INDIRECT(calc!T$6),$D92,INDIRECT(calc!T$9)),0)+IFERROR(SUMIF(INDIRECT(calc!T$7),$D92,INDIRECT(calc!T$10)),0)+IFERROR(SUMIF(INDIRECT(calc!T$8),$D92,INDIRECT(calc!T$11)),0),"")</f>
        <v>0</v>
      </c>
      <c r="T92" s="162">
        <f ca="1">IFERROR(IFERROR(SUMIF(INDIRECT(calc!U$6),$D92,INDIRECT(calc!U$9)),0)+IFERROR(SUMIF(INDIRECT(calc!U$7),$D92,INDIRECT(calc!U$10)),0)+IFERROR(SUMIF(INDIRECT(calc!U$8),$D92,INDIRECT(calc!U$11)),0),"")</f>
        <v>0</v>
      </c>
      <c r="U92" s="162">
        <f ca="1">IFERROR(IFERROR(SUMIF(INDIRECT(calc!V$6),$D92,INDIRECT(calc!V$9)),0)+IFERROR(SUMIF(INDIRECT(calc!V$7),$D92,INDIRECT(calc!V$10)),0)+IFERROR(SUMIF(INDIRECT(calc!V$8),$D92,INDIRECT(calc!V$11)),0),"")</f>
        <v>0</v>
      </c>
      <c r="V92" s="162">
        <f ca="1">IFERROR(IFERROR(SUMIF(INDIRECT(calc!W$6),$D92,INDIRECT(calc!W$9)),0)+IFERROR(SUMIF(INDIRECT(calc!W$7),$D92,INDIRECT(calc!W$10)),0)+IFERROR(SUMIF(INDIRECT(calc!W$8),$D92,INDIRECT(calc!W$11)),0),"")</f>
        <v>0</v>
      </c>
      <c r="W92" s="162">
        <f ca="1">IFERROR(IFERROR(SUMIF(INDIRECT(calc!X$6),$D92,INDIRECT(calc!X$9)),0)+IFERROR(SUMIF(INDIRECT(calc!X$7),$D92,INDIRECT(calc!X$10)),0)+IFERROR(SUMIF(INDIRECT(calc!X$8),$D92,INDIRECT(calc!X$11)),0),"")</f>
        <v>0</v>
      </c>
      <c r="Y92" s="151"/>
    </row>
    <row r="93" spans="3:25">
      <c r="C93" s="163" t="str">
        <f t="shared" ca="1" si="3"/>
        <v/>
      </c>
      <c r="D93" s="136" t="str">
        <f>LEFT(Stocks!D93,9)</f>
        <v>7410533AA</v>
      </c>
      <c r="E93" s="136" t="str">
        <f ca="1">IF(calc!F93="","",IF(OFFSET(INDIRECT(calc!F93),,-1)&lt;&gt;"",OFFSET(INDIRECT(calc!F93),,-1),IF(OFFSET(INDIRECT(calc!F93),,-2)&lt;&gt;"",OFFSET(INDIRECT(calc!F93),,-2),IF(OFFSET(INDIRECT(calc!F93),,-3)&lt;&gt;"",OFFSET(INDIRECT(calc!F93),,-3),IF(OFFSET(INDIRECT(calc!F93),,-4)&lt;&gt;"",OFFSET(INDIRECT(calc!F93),,-4),IF(OFFSET(INDIRECT(calc!F93),,-5)&lt;&gt;"",OFFSET(INDIRECT(calc!F93),,-5),IF(OFFSET(INDIRECT(calc!F93),,-6),OFFSET(INDIRECT(calc!F93),,-6))))))))</f>
        <v>ICV ECE/DIESEL L7</v>
      </c>
      <c r="F93" s="159">
        <f>Stocks!B93</f>
        <v>176</v>
      </c>
      <c r="G93" s="159">
        <f t="shared" ca="1" si="4"/>
        <v>40</v>
      </c>
      <c r="H93" s="165">
        <f t="shared" ca="1" si="5"/>
        <v>0</v>
      </c>
      <c r="I93" s="162">
        <f ca="1">IFERROR(IFERROR(SUMIF(INDIRECT(calc!J$6),$D93,INDIRECT(calc!J$9)),0)+IFERROR(SUMIF(INDIRECT(calc!J$7),$D93,INDIRECT(calc!J$10)),0)+IFERROR(SUMIF(INDIRECT(calc!J$8),$D93,INDIRECT(calc!J$11)),0),"")</f>
        <v>0</v>
      </c>
      <c r="J93" s="162">
        <f ca="1">IFERROR(IFERROR(SUMIF(INDIRECT(calc!K$6),$D93,INDIRECT(calc!K$9)),0)+IFERROR(SUMIF(INDIRECT(calc!K$7),$D93,INDIRECT(calc!K$10)),0)+IFERROR(SUMIF(INDIRECT(calc!K$8),$D93,INDIRECT(calc!K$11)),0),"")</f>
        <v>40</v>
      </c>
      <c r="K93" s="162">
        <f ca="1">IFERROR(SUMIF(INDIRECT(calc!L$6),$D93,INDIRECT(calc!L$9)),0)+IFERROR(SUMIF(INDIRECT(calc!L$7),$D93,INDIRECT(calc!L$10)),0)+IFERROR(SUMIF(INDIRECT(calc!L$8),$D93,INDIRECT(calc!L$11)),0)</f>
        <v>0</v>
      </c>
      <c r="L93" s="162">
        <f ca="1">IFERROR(IFERROR(SUMIF(INDIRECT(calc!M$6),$D93,INDIRECT(calc!M$9)),0)+IFERROR(SUMIF(INDIRECT(calc!M$7),$D93,INDIRECT(calc!M$10)),0)+IFERROR(SUMIF(INDIRECT(calc!M$8),$D93,INDIRECT(calc!M$11)),0),"")</f>
        <v>0</v>
      </c>
      <c r="M93" s="162">
        <f ca="1">IFERROR(IFERROR(SUMIF(INDIRECT(calc!N$6),$D93,INDIRECT(calc!N$9)),0)+IFERROR(SUMIF(INDIRECT(calc!N$7),$D93,INDIRECT(calc!N$10)),0)+IFERROR(SUMIF(INDIRECT(calc!N$8),$D93,INDIRECT(calc!N$11)),0),"")</f>
        <v>0</v>
      </c>
      <c r="N93" s="162">
        <f ca="1">IFERROR(IFERROR(SUMIF(INDIRECT(calc!O$6),$D93,INDIRECT(calc!O$9)),0)+IFERROR(SUMIF(INDIRECT(calc!O$7),$D93,INDIRECT(calc!O$10)),0)+IFERROR(SUMIF(INDIRECT(calc!O$8),$D93,INDIRECT(calc!O$11)),0),"")</f>
        <v>0</v>
      </c>
      <c r="O93" s="162">
        <f ca="1">IFERROR(IFERROR(SUMIF(INDIRECT(calc!P$6),$D93,INDIRECT(calc!P$9)),0)+IFERROR(SUMIF(INDIRECT(calc!P$7),$D93,INDIRECT(calc!P$10)),0)+IFERROR(SUMIF(INDIRECT(calc!P$8),$D93,INDIRECT(calc!P$11)),0),"")</f>
        <v>0</v>
      </c>
      <c r="P93" s="162">
        <f ca="1">IFERROR(IFERROR(SUMIF(INDIRECT(calc!Q$6),$D93,INDIRECT(calc!Q$9)),0)+IFERROR(SUMIF(INDIRECT(calc!Q$7),$D93,INDIRECT(calc!Q$10)),0)+IFERROR(SUMIF(INDIRECT(calc!Q$8),$D93,INDIRECT(calc!Q$11)),0),"")</f>
        <v>0</v>
      </c>
      <c r="Q93" s="162">
        <f ca="1">IFERROR(IFERROR(SUMIF(INDIRECT(calc!R$6),$D93,INDIRECT(calc!R$9)),0)+IFERROR(SUMIF(INDIRECT(calc!R$7),$D93,INDIRECT(calc!R$10)),0)+IFERROR(SUMIF(INDIRECT(calc!R$8),$D93,INDIRECT(calc!R$11)),0),"")</f>
        <v>0</v>
      </c>
      <c r="R93" s="162">
        <f ca="1">IFERROR(IFERROR(SUMIF(INDIRECT(calc!S$6),$D93,INDIRECT(calc!S$9)),0)+IFERROR(SUMIF(INDIRECT(calc!S$7),$D93,INDIRECT(calc!S$10)),0)+IFERROR(SUMIF(INDIRECT(calc!S$8),$D93,INDIRECT(calc!S$11)),0),"")</f>
        <v>0</v>
      </c>
      <c r="S93" s="162">
        <f ca="1">IFERROR(IFERROR(SUMIF(INDIRECT(calc!T$6),$D93,INDIRECT(calc!T$9)),0)+IFERROR(SUMIF(INDIRECT(calc!T$7),$D93,INDIRECT(calc!T$10)),0)+IFERROR(SUMIF(INDIRECT(calc!T$8),$D93,INDIRECT(calc!T$11)),0),"")</f>
        <v>0</v>
      </c>
      <c r="T93" s="162">
        <f ca="1">IFERROR(IFERROR(SUMIF(INDIRECT(calc!U$6),$D93,INDIRECT(calc!U$9)),0)+IFERROR(SUMIF(INDIRECT(calc!U$7),$D93,INDIRECT(calc!U$10)),0)+IFERROR(SUMIF(INDIRECT(calc!U$8),$D93,INDIRECT(calc!U$11)),0),"")</f>
        <v>0</v>
      </c>
      <c r="U93" s="162">
        <f ca="1">IFERROR(IFERROR(SUMIF(INDIRECT(calc!V$6),$D93,INDIRECT(calc!V$9)),0)+IFERROR(SUMIF(INDIRECT(calc!V$7),$D93,INDIRECT(calc!V$10)),0)+IFERROR(SUMIF(INDIRECT(calc!V$8),$D93,INDIRECT(calc!V$11)),0),"")</f>
        <v>0</v>
      </c>
      <c r="V93" s="162">
        <f ca="1">IFERROR(IFERROR(SUMIF(INDIRECT(calc!W$6),$D93,INDIRECT(calc!W$9)),0)+IFERROR(SUMIF(INDIRECT(calc!W$7),$D93,INDIRECT(calc!W$10)),0)+IFERROR(SUMIF(INDIRECT(calc!W$8),$D93,INDIRECT(calc!W$11)),0),"")</f>
        <v>0</v>
      </c>
      <c r="W93" s="162">
        <f ca="1">IFERROR(IFERROR(SUMIF(INDIRECT(calc!X$6),$D93,INDIRECT(calc!X$9)),0)+IFERROR(SUMIF(INDIRECT(calc!X$7),$D93,INDIRECT(calc!X$10)),0)+IFERROR(SUMIF(INDIRECT(calc!X$8),$D93,INDIRECT(calc!X$11)),0),"")</f>
        <v>0</v>
      </c>
      <c r="Y93" s="151"/>
    </row>
    <row r="94" spans="3:25">
      <c r="C94" s="163" t="str">
        <f t="shared" ca="1" si="3"/>
        <v/>
      </c>
      <c r="D94" s="136" t="str">
        <f>LEFT(Stocks!D94,9)</f>
        <v>7611487TA</v>
      </c>
      <c r="E94" s="136" t="str">
        <f ca="1">IF(calc!F94="","",IF(OFFSET(INDIRECT(calc!F94),,-1)&lt;&gt;"",OFFSET(INDIRECT(calc!F94),,-1),IF(OFFSET(INDIRECT(calc!F94),,-2)&lt;&gt;"",OFFSET(INDIRECT(calc!F94),,-2),IF(OFFSET(INDIRECT(calc!F94),,-3)&lt;&gt;"",OFFSET(INDIRECT(calc!F94),,-3),IF(OFFSET(INDIRECT(calc!F94),,-4)&lt;&gt;"",OFFSET(INDIRECT(calc!F94),,-4),IF(OFFSET(INDIRECT(calc!F94),,-5)&lt;&gt;"",OFFSET(INDIRECT(calc!F94),,-5),IF(OFFSET(INDIRECT(calc!F94),,-6),OFFSET(INDIRECT(calc!F94),,-6))))))))</f>
        <v/>
      </c>
      <c r="F94" s="159">
        <f>Stocks!B94</f>
        <v>8</v>
      </c>
      <c r="G94" s="159">
        <f t="shared" ca="1" si="4"/>
        <v>0</v>
      </c>
      <c r="H94" s="165">
        <f t="shared" ca="1" si="5"/>
        <v>0</v>
      </c>
      <c r="I94" s="162">
        <f ca="1">IFERROR(IFERROR(SUMIF(INDIRECT(calc!J$6),$D94,INDIRECT(calc!J$9)),0)+IFERROR(SUMIF(INDIRECT(calc!J$7),$D94,INDIRECT(calc!J$10)),0)+IFERROR(SUMIF(INDIRECT(calc!J$8),$D94,INDIRECT(calc!J$11)),0),"")</f>
        <v>0</v>
      </c>
      <c r="J94" s="162">
        <f ca="1">IFERROR(IFERROR(SUMIF(INDIRECT(calc!K$6),$D94,INDIRECT(calc!K$9)),0)+IFERROR(SUMIF(INDIRECT(calc!K$7),$D94,INDIRECT(calc!K$10)),0)+IFERROR(SUMIF(INDIRECT(calc!K$8),$D94,INDIRECT(calc!K$11)),0),"")</f>
        <v>0</v>
      </c>
      <c r="K94" s="162">
        <f ca="1">IFERROR(SUMIF(INDIRECT(calc!L$6),$D94,INDIRECT(calc!L$9)),0)+IFERROR(SUMIF(INDIRECT(calc!L$7),$D94,INDIRECT(calc!L$10)),0)+IFERROR(SUMIF(INDIRECT(calc!L$8),$D94,INDIRECT(calc!L$11)),0)</f>
        <v>0</v>
      </c>
      <c r="L94" s="162">
        <f ca="1">IFERROR(IFERROR(SUMIF(INDIRECT(calc!M$6),$D94,INDIRECT(calc!M$9)),0)+IFERROR(SUMIF(INDIRECT(calc!M$7),$D94,INDIRECT(calc!M$10)),0)+IFERROR(SUMIF(INDIRECT(calc!M$8),$D94,INDIRECT(calc!M$11)),0),"")</f>
        <v>0</v>
      </c>
      <c r="M94" s="162">
        <f ca="1">IFERROR(IFERROR(SUMIF(INDIRECT(calc!N$6),$D94,INDIRECT(calc!N$9)),0)+IFERROR(SUMIF(INDIRECT(calc!N$7),$D94,INDIRECT(calc!N$10)),0)+IFERROR(SUMIF(INDIRECT(calc!N$8),$D94,INDIRECT(calc!N$11)),0),"")</f>
        <v>0</v>
      </c>
      <c r="N94" s="162">
        <f ca="1">IFERROR(IFERROR(SUMIF(INDIRECT(calc!O$6),$D94,INDIRECT(calc!O$9)),0)+IFERROR(SUMIF(INDIRECT(calc!O$7),$D94,INDIRECT(calc!O$10)),0)+IFERROR(SUMIF(INDIRECT(calc!O$8),$D94,INDIRECT(calc!O$11)),0),"")</f>
        <v>0</v>
      </c>
      <c r="O94" s="162">
        <f ca="1">IFERROR(IFERROR(SUMIF(INDIRECT(calc!P$6),$D94,INDIRECT(calc!P$9)),0)+IFERROR(SUMIF(INDIRECT(calc!P$7),$D94,INDIRECT(calc!P$10)),0)+IFERROR(SUMIF(INDIRECT(calc!P$8),$D94,INDIRECT(calc!P$11)),0),"")</f>
        <v>0</v>
      </c>
      <c r="P94" s="162">
        <f ca="1">IFERROR(IFERROR(SUMIF(INDIRECT(calc!Q$6),$D94,INDIRECT(calc!Q$9)),0)+IFERROR(SUMIF(INDIRECT(calc!Q$7),$D94,INDIRECT(calc!Q$10)),0)+IFERROR(SUMIF(INDIRECT(calc!Q$8),$D94,INDIRECT(calc!Q$11)),0),"")</f>
        <v>0</v>
      </c>
      <c r="Q94" s="162">
        <f ca="1">IFERROR(IFERROR(SUMIF(INDIRECT(calc!R$6),$D94,INDIRECT(calc!R$9)),0)+IFERROR(SUMIF(INDIRECT(calc!R$7),$D94,INDIRECT(calc!R$10)),0)+IFERROR(SUMIF(INDIRECT(calc!R$8),$D94,INDIRECT(calc!R$11)),0),"")</f>
        <v>0</v>
      </c>
      <c r="R94" s="162">
        <f ca="1">IFERROR(IFERROR(SUMIF(INDIRECT(calc!S$6),$D94,INDIRECT(calc!S$9)),0)+IFERROR(SUMIF(INDIRECT(calc!S$7),$D94,INDIRECT(calc!S$10)),0)+IFERROR(SUMIF(INDIRECT(calc!S$8),$D94,INDIRECT(calc!S$11)),0),"")</f>
        <v>0</v>
      </c>
      <c r="S94" s="162">
        <f ca="1">IFERROR(IFERROR(SUMIF(INDIRECT(calc!T$6),$D94,INDIRECT(calc!T$9)),0)+IFERROR(SUMIF(INDIRECT(calc!T$7),$D94,INDIRECT(calc!T$10)),0)+IFERROR(SUMIF(INDIRECT(calc!T$8),$D94,INDIRECT(calc!T$11)),0),"")</f>
        <v>0</v>
      </c>
      <c r="T94" s="162">
        <f ca="1">IFERROR(IFERROR(SUMIF(INDIRECT(calc!U$6),$D94,INDIRECT(calc!U$9)),0)+IFERROR(SUMIF(INDIRECT(calc!U$7),$D94,INDIRECT(calc!U$10)),0)+IFERROR(SUMIF(INDIRECT(calc!U$8),$D94,INDIRECT(calc!U$11)),0),"")</f>
        <v>0</v>
      </c>
      <c r="U94" s="162">
        <f ca="1">IFERROR(IFERROR(SUMIF(INDIRECT(calc!V$6),$D94,INDIRECT(calc!V$9)),0)+IFERROR(SUMIF(INDIRECT(calc!V$7),$D94,INDIRECT(calc!V$10)),0)+IFERROR(SUMIF(INDIRECT(calc!V$8),$D94,INDIRECT(calc!V$11)),0),"")</f>
        <v>0</v>
      </c>
      <c r="V94" s="162">
        <f ca="1">IFERROR(IFERROR(SUMIF(INDIRECT(calc!W$6),$D94,INDIRECT(calc!W$9)),0)+IFERROR(SUMIF(INDIRECT(calc!W$7),$D94,INDIRECT(calc!W$10)),0)+IFERROR(SUMIF(INDIRECT(calc!W$8),$D94,INDIRECT(calc!W$11)),0),"")</f>
        <v>0</v>
      </c>
      <c r="W94" s="162">
        <f ca="1">IFERROR(IFERROR(SUMIF(INDIRECT(calc!X$6),$D94,INDIRECT(calc!X$9)),0)+IFERROR(SUMIF(INDIRECT(calc!X$7),$D94,INDIRECT(calc!X$10)),0)+IFERROR(SUMIF(INDIRECT(calc!X$8),$D94,INDIRECT(calc!X$11)),0),"")</f>
        <v>0</v>
      </c>
      <c r="Y94" s="151"/>
    </row>
    <row r="95" spans="3:25">
      <c r="C95" s="163" t="str">
        <f t="shared" ca="1" si="3"/>
        <v/>
      </c>
      <c r="D95" s="136" t="str">
        <f>LEFT(Stocks!D95,9)</f>
        <v>7320883AA</v>
      </c>
      <c r="E95" s="136" t="str">
        <f ca="1">IF(calc!F95="","",IF(OFFSET(INDIRECT(calc!F95),,-1)&lt;&gt;"",OFFSET(INDIRECT(calc!F95),,-1),IF(OFFSET(INDIRECT(calc!F95),,-2)&lt;&gt;"",OFFSET(INDIRECT(calc!F95),,-2),IF(OFFSET(INDIRECT(calc!F95),,-3)&lt;&gt;"",OFFSET(INDIRECT(calc!F95),,-3),IF(OFFSET(INDIRECT(calc!F95),,-4)&lt;&gt;"",OFFSET(INDIRECT(calc!F95),,-4),IF(OFFSET(INDIRECT(calc!F95),,-5)&lt;&gt;"",OFFSET(INDIRECT(calc!F95),,-5),IF(OFFSET(INDIRECT(calc!F95),,-6),OFFSET(INDIRECT(calc!F95),,-6))))))))</f>
        <v>Plastic Bracket Canister &amp; D.filter B</v>
      </c>
      <c r="F95" s="159">
        <f>Stocks!B95</f>
        <v>188</v>
      </c>
      <c r="G95" s="159">
        <f t="shared" ca="1" si="4"/>
        <v>40</v>
      </c>
      <c r="H95" s="165">
        <f t="shared" ca="1" si="5"/>
        <v>0</v>
      </c>
      <c r="I95" s="162">
        <f ca="1">IFERROR(IFERROR(SUMIF(INDIRECT(calc!J$6),$D95,INDIRECT(calc!J$9)),0)+IFERROR(SUMIF(INDIRECT(calc!J$7),$D95,INDIRECT(calc!J$10)),0)+IFERROR(SUMIF(INDIRECT(calc!J$8),$D95,INDIRECT(calc!J$11)),0),"")</f>
        <v>0</v>
      </c>
      <c r="J95" s="162">
        <f ca="1">IFERROR(IFERROR(SUMIF(INDIRECT(calc!K$6),$D95,INDIRECT(calc!K$9)),0)+IFERROR(SUMIF(INDIRECT(calc!K$7),$D95,INDIRECT(calc!K$10)),0)+IFERROR(SUMIF(INDIRECT(calc!K$8),$D95,INDIRECT(calc!K$11)),0),"")</f>
        <v>40</v>
      </c>
      <c r="K95" s="162">
        <f ca="1">IFERROR(SUMIF(INDIRECT(calc!L$6),$D95,INDIRECT(calc!L$9)),0)+IFERROR(SUMIF(INDIRECT(calc!L$7),$D95,INDIRECT(calc!L$10)),0)+IFERROR(SUMIF(INDIRECT(calc!L$8),$D95,INDIRECT(calc!L$11)),0)</f>
        <v>0</v>
      </c>
      <c r="L95" s="162">
        <f ca="1">IFERROR(IFERROR(SUMIF(INDIRECT(calc!M$6),$D95,INDIRECT(calc!M$9)),0)+IFERROR(SUMIF(INDIRECT(calc!M$7),$D95,INDIRECT(calc!M$10)),0)+IFERROR(SUMIF(INDIRECT(calc!M$8),$D95,INDIRECT(calc!M$11)),0),"")</f>
        <v>0</v>
      </c>
      <c r="M95" s="162">
        <f ca="1">IFERROR(IFERROR(SUMIF(INDIRECT(calc!N$6),$D95,INDIRECT(calc!N$9)),0)+IFERROR(SUMIF(INDIRECT(calc!N$7),$D95,INDIRECT(calc!N$10)),0)+IFERROR(SUMIF(INDIRECT(calc!N$8),$D95,INDIRECT(calc!N$11)),0),"")</f>
        <v>0</v>
      </c>
      <c r="N95" s="162">
        <f ca="1">IFERROR(IFERROR(SUMIF(INDIRECT(calc!O$6),$D95,INDIRECT(calc!O$9)),0)+IFERROR(SUMIF(INDIRECT(calc!O$7),$D95,INDIRECT(calc!O$10)),0)+IFERROR(SUMIF(INDIRECT(calc!O$8),$D95,INDIRECT(calc!O$11)),0),"")</f>
        <v>0</v>
      </c>
      <c r="O95" s="162">
        <f ca="1">IFERROR(IFERROR(SUMIF(INDIRECT(calc!P$6),$D95,INDIRECT(calc!P$9)),0)+IFERROR(SUMIF(INDIRECT(calc!P$7),$D95,INDIRECT(calc!P$10)),0)+IFERROR(SUMIF(INDIRECT(calc!P$8),$D95,INDIRECT(calc!P$11)),0),"")</f>
        <v>0</v>
      </c>
      <c r="P95" s="162">
        <f ca="1">IFERROR(IFERROR(SUMIF(INDIRECT(calc!Q$6),$D95,INDIRECT(calc!Q$9)),0)+IFERROR(SUMIF(INDIRECT(calc!Q$7),$D95,INDIRECT(calc!Q$10)),0)+IFERROR(SUMIF(INDIRECT(calc!Q$8),$D95,INDIRECT(calc!Q$11)),0),"")</f>
        <v>0</v>
      </c>
      <c r="Q95" s="162">
        <f ca="1">IFERROR(IFERROR(SUMIF(INDIRECT(calc!R$6),$D95,INDIRECT(calc!R$9)),0)+IFERROR(SUMIF(INDIRECT(calc!R$7),$D95,INDIRECT(calc!R$10)),0)+IFERROR(SUMIF(INDIRECT(calc!R$8),$D95,INDIRECT(calc!R$11)),0),"")</f>
        <v>0</v>
      </c>
      <c r="R95" s="162">
        <f ca="1">IFERROR(IFERROR(SUMIF(INDIRECT(calc!S$6),$D95,INDIRECT(calc!S$9)),0)+IFERROR(SUMIF(INDIRECT(calc!S$7),$D95,INDIRECT(calc!S$10)),0)+IFERROR(SUMIF(INDIRECT(calc!S$8),$D95,INDIRECT(calc!S$11)),0),"")</f>
        <v>0</v>
      </c>
      <c r="S95" s="162">
        <f ca="1">IFERROR(IFERROR(SUMIF(INDIRECT(calc!T$6),$D95,INDIRECT(calc!T$9)),0)+IFERROR(SUMIF(INDIRECT(calc!T$7),$D95,INDIRECT(calc!T$10)),0)+IFERROR(SUMIF(INDIRECT(calc!T$8),$D95,INDIRECT(calc!T$11)),0),"")</f>
        <v>0</v>
      </c>
      <c r="T95" s="162">
        <f ca="1">IFERROR(IFERROR(SUMIF(INDIRECT(calc!U$6),$D95,INDIRECT(calc!U$9)),0)+IFERROR(SUMIF(INDIRECT(calc!U$7),$D95,INDIRECT(calc!U$10)),0)+IFERROR(SUMIF(INDIRECT(calc!U$8),$D95,INDIRECT(calc!U$11)),0),"")</f>
        <v>0</v>
      </c>
      <c r="U95" s="162">
        <f ca="1">IFERROR(IFERROR(SUMIF(INDIRECT(calc!V$6),$D95,INDIRECT(calc!V$9)),0)+IFERROR(SUMIF(INDIRECT(calc!V$7),$D95,INDIRECT(calc!V$10)),0)+IFERROR(SUMIF(INDIRECT(calc!V$8),$D95,INDIRECT(calc!V$11)),0),"")</f>
        <v>0</v>
      </c>
      <c r="V95" s="162">
        <f ca="1">IFERROR(IFERROR(SUMIF(INDIRECT(calc!W$6),$D95,INDIRECT(calc!W$9)),0)+IFERROR(SUMIF(INDIRECT(calc!W$7),$D95,INDIRECT(calc!W$10)),0)+IFERROR(SUMIF(INDIRECT(calc!W$8),$D95,INDIRECT(calc!W$11)),0),"")</f>
        <v>0</v>
      </c>
      <c r="W95" s="162">
        <f ca="1">IFERROR(IFERROR(SUMIF(INDIRECT(calc!X$6),$D95,INDIRECT(calc!X$9)),0)+IFERROR(SUMIF(INDIRECT(calc!X$7),$D95,INDIRECT(calc!X$10)),0)+IFERROR(SUMIF(INDIRECT(calc!X$8),$D95,INDIRECT(calc!X$11)),0),"")</f>
        <v>0</v>
      </c>
      <c r="Y95" s="151"/>
    </row>
    <row r="96" spans="3:25">
      <c r="C96" s="163" t="str">
        <f t="shared" ca="1" si="3"/>
        <v/>
      </c>
      <c r="D96" s="136" t="str">
        <f>LEFT(Stocks!D96,9)</f>
        <v>7432959TA</v>
      </c>
      <c r="E96" s="136" t="str">
        <f ca="1">IF(calc!F96="","",IF(OFFSET(INDIRECT(calc!F96),,-1)&lt;&gt;"",OFFSET(INDIRECT(calc!F96),,-1),IF(OFFSET(INDIRECT(calc!F96),,-2)&lt;&gt;"",OFFSET(INDIRECT(calc!F96),,-2),IF(OFFSET(INDIRECT(calc!F96),,-3)&lt;&gt;"",OFFSET(INDIRECT(calc!F96),,-3),IF(OFFSET(INDIRECT(calc!F96),,-4)&lt;&gt;"",OFFSET(INDIRECT(calc!F96),,-4),IF(OFFSET(INDIRECT(calc!F96),,-5)&lt;&gt;"",OFFSET(INDIRECT(calc!F96),,-5),IF(OFFSET(INDIRECT(calc!F96),,-6),OFFSET(INDIRECT(calc!F96),,-6))))))))</f>
        <v>FILL VENT LINE INTERNAL</v>
      </c>
      <c r="F96" s="159">
        <f>Stocks!B96</f>
        <v>82</v>
      </c>
      <c r="G96" s="159">
        <f t="shared" ca="1" si="4"/>
        <v>40</v>
      </c>
      <c r="H96" s="165">
        <f t="shared" ca="1" si="5"/>
        <v>0</v>
      </c>
      <c r="I96" s="162">
        <f ca="1">IFERROR(IFERROR(SUMIF(INDIRECT(calc!J$6),$D96,INDIRECT(calc!J$9)),0)+IFERROR(SUMIF(INDIRECT(calc!J$7),$D96,INDIRECT(calc!J$10)),0)+IFERROR(SUMIF(INDIRECT(calc!J$8),$D96,INDIRECT(calc!J$11)),0),"")</f>
        <v>0</v>
      </c>
      <c r="J96" s="162">
        <f ca="1">IFERROR(IFERROR(SUMIF(INDIRECT(calc!K$6),$D96,INDIRECT(calc!K$9)),0)+IFERROR(SUMIF(INDIRECT(calc!K$7),$D96,INDIRECT(calc!K$10)),0)+IFERROR(SUMIF(INDIRECT(calc!K$8),$D96,INDIRECT(calc!K$11)),0),"")</f>
        <v>40</v>
      </c>
      <c r="K96" s="162">
        <f ca="1">IFERROR(SUMIF(INDIRECT(calc!L$6),$D96,INDIRECT(calc!L$9)),0)+IFERROR(SUMIF(INDIRECT(calc!L$7),$D96,INDIRECT(calc!L$10)),0)+IFERROR(SUMIF(INDIRECT(calc!L$8),$D96,INDIRECT(calc!L$11)),0)</f>
        <v>0</v>
      </c>
      <c r="L96" s="162">
        <f ca="1">IFERROR(IFERROR(SUMIF(INDIRECT(calc!M$6),$D96,INDIRECT(calc!M$9)),0)+IFERROR(SUMIF(INDIRECT(calc!M$7),$D96,INDIRECT(calc!M$10)),0)+IFERROR(SUMIF(INDIRECT(calc!M$8),$D96,INDIRECT(calc!M$11)),0),"")</f>
        <v>0</v>
      </c>
      <c r="M96" s="162">
        <f ca="1">IFERROR(IFERROR(SUMIF(INDIRECT(calc!N$6),$D96,INDIRECT(calc!N$9)),0)+IFERROR(SUMIF(INDIRECT(calc!N$7),$D96,INDIRECT(calc!N$10)),0)+IFERROR(SUMIF(INDIRECT(calc!N$8),$D96,INDIRECT(calc!N$11)),0),"")</f>
        <v>0</v>
      </c>
      <c r="N96" s="162">
        <f ca="1">IFERROR(IFERROR(SUMIF(INDIRECT(calc!O$6),$D96,INDIRECT(calc!O$9)),0)+IFERROR(SUMIF(INDIRECT(calc!O$7),$D96,INDIRECT(calc!O$10)),0)+IFERROR(SUMIF(INDIRECT(calc!O$8),$D96,INDIRECT(calc!O$11)),0),"")</f>
        <v>0</v>
      </c>
      <c r="O96" s="162">
        <f ca="1">IFERROR(IFERROR(SUMIF(INDIRECT(calc!P$6),$D96,INDIRECT(calc!P$9)),0)+IFERROR(SUMIF(INDIRECT(calc!P$7),$D96,INDIRECT(calc!P$10)),0)+IFERROR(SUMIF(INDIRECT(calc!P$8),$D96,INDIRECT(calc!P$11)),0),"")</f>
        <v>0</v>
      </c>
      <c r="P96" s="162">
        <f ca="1">IFERROR(IFERROR(SUMIF(INDIRECT(calc!Q$6),$D96,INDIRECT(calc!Q$9)),0)+IFERROR(SUMIF(INDIRECT(calc!Q$7),$D96,INDIRECT(calc!Q$10)),0)+IFERROR(SUMIF(INDIRECT(calc!Q$8),$D96,INDIRECT(calc!Q$11)),0),"")</f>
        <v>0</v>
      </c>
      <c r="Q96" s="162">
        <f ca="1">IFERROR(IFERROR(SUMIF(INDIRECT(calc!R$6),$D96,INDIRECT(calc!R$9)),0)+IFERROR(SUMIF(INDIRECT(calc!R$7),$D96,INDIRECT(calc!R$10)),0)+IFERROR(SUMIF(INDIRECT(calc!R$8),$D96,INDIRECT(calc!R$11)),0),"")</f>
        <v>0</v>
      </c>
      <c r="R96" s="162">
        <f ca="1">IFERROR(IFERROR(SUMIF(INDIRECT(calc!S$6),$D96,INDIRECT(calc!S$9)),0)+IFERROR(SUMIF(INDIRECT(calc!S$7),$D96,INDIRECT(calc!S$10)),0)+IFERROR(SUMIF(INDIRECT(calc!S$8),$D96,INDIRECT(calc!S$11)),0),"")</f>
        <v>0</v>
      </c>
      <c r="S96" s="162">
        <f ca="1">IFERROR(IFERROR(SUMIF(INDIRECT(calc!T$6),$D96,INDIRECT(calc!T$9)),0)+IFERROR(SUMIF(INDIRECT(calc!T$7),$D96,INDIRECT(calc!T$10)),0)+IFERROR(SUMIF(INDIRECT(calc!T$8),$D96,INDIRECT(calc!T$11)),0),"")</f>
        <v>0</v>
      </c>
      <c r="T96" s="162">
        <f ca="1">IFERROR(IFERROR(SUMIF(INDIRECT(calc!U$6),$D96,INDIRECT(calc!U$9)),0)+IFERROR(SUMIF(INDIRECT(calc!U$7),$D96,INDIRECT(calc!U$10)),0)+IFERROR(SUMIF(INDIRECT(calc!U$8),$D96,INDIRECT(calc!U$11)),0),"")</f>
        <v>0</v>
      </c>
      <c r="U96" s="162">
        <f ca="1">IFERROR(IFERROR(SUMIF(INDIRECT(calc!V$6),$D96,INDIRECT(calc!V$9)),0)+IFERROR(SUMIF(INDIRECT(calc!V$7),$D96,INDIRECT(calc!V$10)),0)+IFERROR(SUMIF(INDIRECT(calc!V$8),$D96,INDIRECT(calc!V$11)),0),"")</f>
        <v>0</v>
      </c>
      <c r="V96" s="162">
        <f ca="1">IFERROR(IFERROR(SUMIF(INDIRECT(calc!W$6),$D96,INDIRECT(calc!W$9)),0)+IFERROR(SUMIF(INDIRECT(calc!W$7),$D96,INDIRECT(calc!W$10)),0)+IFERROR(SUMIF(INDIRECT(calc!W$8),$D96,INDIRECT(calc!W$11)),0),"")</f>
        <v>0</v>
      </c>
      <c r="W96" s="162">
        <f ca="1">IFERROR(IFERROR(SUMIF(INDIRECT(calc!X$6),$D96,INDIRECT(calc!X$9)),0)+IFERROR(SUMIF(INDIRECT(calc!X$7),$D96,INDIRECT(calc!X$10)),0)+IFERROR(SUMIF(INDIRECT(calc!X$8),$D96,INDIRECT(calc!X$11)),0),"")</f>
        <v>0</v>
      </c>
      <c r="Y96" s="151"/>
    </row>
    <row r="97" spans="3:25">
      <c r="C97" s="163" t="str">
        <f t="shared" ca="1" si="3"/>
        <v/>
      </c>
      <c r="D97" s="136" t="str">
        <f>LEFT(Stocks!D97,9)</f>
        <v>7440294TA</v>
      </c>
      <c r="E97" s="136" t="str">
        <f ca="1">IF(calc!F97="","",IF(OFFSET(INDIRECT(calc!F97),,-1)&lt;&gt;"",OFFSET(INDIRECT(calc!F97),,-1),IF(OFFSET(INDIRECT(calc!F97),,-2)&lt;&gt;"",OFFSET(INDIRECT(calc!F97),,-2),IF(OFFSET(INDIRECT(calc!F97),,-3)&lt;&gt;"",OFFSET(INDIRECT(calc!F97),,-3),IF(OFFSET(INDIRECT(calc!F97),,-4)&lt;&gt;"",OFFSET(INDIRECT(calc!F97),,-4),IF(OFFSET(INDIRECT(calc!F97),,-5)&lt;&gt;"",OFFSET(INDIRECT(calc!F97),,-5),IF(OFFSET(INDIRECT(calc!F97),,-6),OFFSET(INDIRECT(calc!F97),,-6))))))))</f>
        <v/>
      </c>
      <c r="F97" s="159">
        <f>Stocks!B97</f>
        <v>87</v>
      </c>
      <c r="G97" s="159">
        <f t="shared" ca="1" si="4"/>
        <v>0</v>
      </c>
      <c r="H97" s="165">
        <f t="shared" ca="1" si="5"/>
        <v>0</v>
      </c>
      <c r="I97" s="162">
        <f ca="1">IFERROR(IFERROR(SUMIF(INDIRECT(calc!J$6),$D97,INDIRECT(calc!J$9)),0)+IFERROR(SUMIF(INDIRECT(calc!J$7),$D97,INDIRECT(calc!J$10)),0)+IFERROR(SUMIF(INDIRECT(calc!J$8),$D97,INDIRECT(calc!J$11)),0),"")</f>
        <v>0</v>
      </c>
      <c r="J97" s="162">
        <f ca="1">IFERROR(IFERROR(SUMIF(INDIRECT(calc!K$6),$D97,INDIRECT(calc!K$9)),0)+IFERROR(SUMIF(INDIRECT(calc!K$7),$D97,INDIRECT(calc!K$10)),0)+IFERROR(SUMIF(INDIRECT(calc!K$8),$D97,INDIRECT(calc!K$11)),0),"")</f>
        <v>0</v>
      </c>
      <c r="K97" s="162">
        <f ca="1">IFERROR(SUMIF(INDIRECT(calc!L$6),$D97,INDIRECT(calc!L$9)),0)+IFERROR(SUMIF(INDIRECT(calc!L$7),$D97,INDIRECT(calc!L$10)),0)+IFERROR(SUMIF(INDIRECT(calc!L$8),$D97,INDIRECT(calc!L$11)),0)</f>
        <v>0</v>
      </c>
      <c r="L97" s="162">
        <f ca="1">IFERROR(IFERROR(SUMIF(INDIRECT(calc!M$6),$D97,INDIRECT(calc!M$9)),0)+IFERROR(SUMIF(INDIRECT(calc!M$7),$D97,INDIRECT(calc!M$10)),0)+IFERROR(SUMIF(INDIRECT(calc!M$8),$D97,INDIRECT(calc!M$11)),0),"")</f>
        <v>0</v>
      </c>
      <c r="M97" s="162">
        <f ca="1">IFERROR(IFERROR(SUMIF(INDIRECT(calc!N$6),$D97,INDIRECT(calc!N$9)),0)+IFERROR(SUMIF(INDIRECT(calc!N$7),$D97,INDIRECT(calc!N$10)),0)+IFERROR(SUMIF(INDIRECT(calc!N$8),$D97,INDIRECT(calc!N$11)),0),"")</f>
        <v>0</v>
      </c>
      <c r="N97" s="162">
        <f ca="1">IFERROR(IFERROR(SUMIF(INDIRECT(calc!O$6),$D97,INDIRECT(calc!O$9)),0)+IFERROR(SUMIF(INDIRECT(calc!O$7),$D97,INDIRECT(calc!O$10)),0)+IFERROR(SUMIF(INDIRECT(calc!O$8),$D97,INDIRECT(calc!O$11)),0),"")</f>
        <v>0</v>
      </c>
      <c r="O97" s="162">
        <f ca="1">IFERROR(IFERROR(SUMIF(INDIRECT(calc!P$6),$D97,INDIRECT(calc!P$9)),0)+IFERROR(SUMIF(INDIRECT(calc!P$7),$D97,INDIRECT(calc!P$10)),0)+IFERROR(SUMIF(INDIRECT(calc!P$8),$D97,INDIRECT(calc!P$11)),0),"")</f>
        <v>0</v>
      </c>
      <c r="P97" s="162">
        <f ca="1">IFERROR(IFERROR(SUMIF(INDIRECT(calc!Q$6),$D97,INDIRECT(calc!Q$9)),0)+IFERROR(SUMIF(INDIRECT(calc!Q$7),$D97,INDIRECT(calc!Q$10)),0)+IFERROR(SUMIF(INDIRECT(calc!Q$8),$D97,INDIRECT(calc!Q$11)),0),"")</f>
        <v>0</v>
      </c>
      <c r="Q97" s="162">
        <f ca="1">IFERROR(IFERROR(SUMIF(INDIRECT(calc!R$6),$D97,INDIRECT(calc!R$9)),0)+IFERROR(SUMIF(INDIRECT(calc!R$7),$D97,INDIRECT(calc!R$10)),0)+IFERROR(SUMIF(INDIRECT(calc!R$8),$D97,INDIRECT(calc!R$11)),0),"")</f>
        <v>0</v>
      </c>
      <c r="R97" s="162">
        <f ca="1">IFERROR(IFERROR(SUMIF(INDIRECT(calc!S$6),$D97,INDIRECT(calc!S$9)),0)+IFERROR(SUMIF(INDIRECT(calc!S$7),$D97,INDIRECT(calc!S$10)),0)+IFERROR(SUMIF(INDIRECT(calc!S$8),$D97,INDIRECT(calc!S$11)),0),"")</f>
        <v>0</v>
      </c>
      <c r="S97" s="162">
        <f ca="1">IFERROR(IFERROR(SUMIF(INDIRECT(calc!T$6),$D97,INDIRECT(calc!T$9)),0)+IFERROR(SUMIF(INDIRECT(calc!T$7),$D97,INDIRECT(calc!T$10)),0)+IFERROR(SUMIF(INDIRECT(calc!T$8),$D97,INDIRECT(calc!T$11)),0),"")</f>
        <v>0</v>
      </c>
      <c r="T97" s="162">
        <f ca="1">IFERROR(IFERROR(SUMIF(INDIRECT(calc!U$6),$D97,INDIRECT(calc!U$9)),0)+IFERROR(SUMIF(INDIRECT(calc!U$7),$D97,INDIRECT(calc!U$10)),0)+IFERROR(SUMIF(INDIRECT(calc!U$8),$D97,INDIRECT(calc!U$11)),0),"")</f>
        <v>0</v>
      </c>
      <c r="U97" s="162">
        <f ca="1">IFERROR(IFERROR(SUMIF(INDIRECT(calc!V$6),$D97,INDIRECT(calc!V$9)),0)+IFERROR(SUMIF(INDIRECT(calc!V$7),$D97,INDIRECT(calc!V$10)),0)+IFERROR(SUMIF(INDIRECT(calc!V$8),$D97,INDIRECT(calc!V$11)),0),"")</f>
        <v>0</v>
      </c>
      <c r="V97" s="162">
        <f ca="1">IFERROR(IFERROR(SUMIF(INDIRECT(calc!W$6),$D97,INDIRECT(calc!W$9)),0)+IFERROR(SUMIF(INDIRECT(calc!W$7),$D97,INDIRECT(calc!W$10)),0)+IFERROR(SUMIF(INDIRECT(calc!W$8),$D97,INDIRECT(calc!W$11)),0),"")</f>
        <v>0</v>
      </c>
      <c r="W97" s="162">
        <f ca="1">IFERROR(IFERROR(SUMIF(INDIRECT(calc!X$6),$D97,INDIRECT(calc!X$9)),0)+IFERROR(SUMIF(INDIRECT(calc!X$7),$D97,INDIRECT(calc!X$10)),0)+IFERROR(SUMIF(INDIRECT(calc!X$8),$D97,INDIRECT(calc!X$11)),0),"")</f>
        <v>0</v>
      </c>
      <c r="Y97" s="151"/>
    </row>
    <row r="98" spans="3:25">
      <c r="C98" s="163" t="str">
        <f t="shared" ca="1" si="3"/>
        <v>besoin</v>
      </c>
      <c r="D98" s="136" t="str">
        <f>LEFT(Stocks!D98,9)</f>
        <v>7432791TA</v>
      </c>
      <c r="E98" s="136" t="str">
        <f ca="1">IF(calc!F98="","",IF(OFFSET(INDIRECT(calc!F98),,-1)&lt;&gt;"",OFFSET(INDIRECT(calc!F98),,-1),IF(OFFSET(INDIRECT(calc!F98),,-2)&lt;&gt;"",OFFSET(INDIRECT(calc!F98),,-2),IF(OFFSET(INDIRECT(calc!F98),,-3)&lt;&gt;"",OFFSET(INDIRECT(calc!F98),,-3),IF(OFFSET(INDIRECT(calc!F98),,-4)&lt;&gt;"",OFFSET(INDIRECT(calc!F98),,-4),IF(OFFSET(INDIRECT(calc!F98),,-5)&lt;&gt;"",OFFSET(INDIRECT(calc!F98),,-5),IF(OFFSET(INDIRECT(calc!F98),,-6),OFFSET(INDIRECT(calc!F98),,-6))))))))</f>
        <v>VENT LINE EXTERNAL</v>
      </c>
      <c r="F98" s="159">
        <f>Stocks!B98</f>
        <v>24</v>
      </c>
      <c r="G98" s="159">
        <f t="shared" ca="1" si="4"/>
        <v>40</v>
      </c>
      <c r="H98" s="165">
        <f t="shared" ca="1" si="5"/>
        <v>16</v>
      </c>
      <c r="I98" s="162">
        <f ca="1">IFERROR(IFERROR(SUMIF(INDIRECT(calc!J$6),$D98,INDIRECT(calc!J$9)),0)+IFERROR(SUMIF(INDIRECT(calc!J$7),$D98,INDIRECT(calc!J$10)),0)+IFERROR(SUMIF(INDIRECT(calc!J$8),$D98,INDIRECT(calc!J$11)),0),"")</f>
        <v>0</v>
      </c>
      <c r="J98" s="162">
        <f ca="1">IFERROR(IFERROR(SUMIF(INDIRECT(calc!K$6),$D98,INDIRECT(calc!K$9)),0)+IFERROR(SUMIF(INDIRECT(calc!K$7),$D98,INDIRECT(calc!K$10)),0)+IFERROR(SUMIF(INDIRECT(calc!K$8),$D98,INDIRECT(calc!K$11)),0),"")</f>
        <v>40</v>
      </c>
      <c r="K98" s="162">
        <f ca="1">IFERROR(SUMIF(INDIRECT(calc!L$6),$D98,INDIRECT(calc!L$9)),0)+IFERROR(SUMIF(INDIRECT(calc!L$7),$D98,INDIRECT(calc!L$10)),0)+IFERROR(SUMIF(INDIRECT(calc!L$8),$D98,INDIRECT(calc!L$11)),0)</f>
        <v>0</v>
      </c>
      <c r="L98" s="162">
        <f ca="1">IFERROR(IFERROR(SUMIF(INDIRECT(calc!M$6),$D98,INDIRECT(calc!M$9)),0)+IFERROR(SUMIF(INDIRECT(calc!M$7),$D98,INDIRECT(calc!M$10)),0)+IFERROR(SUMIF(INDIRECT(calc!M$8),$D98,INDIRECT(calc!M$11)),0),"")</f>
        <v>0</v>
      </c>
      <c r="M98" s="162">
        <f ca="1">IFERROR(IFERROR(SUMIF(INDIRECT(calc!N$6),$D98,INDIRECT(calc!N$9)),0)+IFERROR(SUMIF(INDIRECT(calc!N$7),$D98,INDIRECT(calc!N$10)),0)+IFERROR(SUMIF(INDIRECT(calc!N$8),$D98,INDIRECT(calc!N$11)),0),"")</f>
        <v>0</v>
      </c>
      <c r="N98" s="162">
        <f ca="1">IFERROR(IFERROR(SUMIF(INDIRECT(calc!O$6),$D98,INDIRECT(calc!O$9)),0)+IFERROR(SUMIF(INDIRECT(calc!O$7),$D98,INDIRECT(calc!O$10)),0)+IFERROR(SUMIF(INDIRECT(calc!O$8),$D98,INDIRECT(calc!O$11)),0),"")</f>
        <v>0</v>
      </c>
      <c r="O98" s="162">
        <f ca="1">IFERROR(IFERROR(SUMIF(INDIRECT(calc!P$6),$D98,INDIRECT(calc!P$9)),0)+IFERROR(SUMIF(INDIRECT(calc!P$7),$D98,INDIRECT(calc!P$10)),0)+IFERROR(SUMIF(INDIRECT(calc!P$8),$D98,INDIRECT(calc!P$11)),0),"")</f>
        <v>0</v>
      </c>
      <c r="P98" s="162">
        <f ca="1">IFERROR(IFERROR(SUMIF(INDIRECT(calc!Q$6),$D98,INDIRECT(calc!Q$9)),0)+IFERROR(SUMIF(INDIRECT(calc!Q$7),$D98,INDIRECT(calc!Q$10)),0)+IFERROR(SUMIF(INDIRECT(calc!Q$8),$D98,INDIRECT(calc!Q$11)),0),"")</f>
        <v>0</v>
      </c>
      <c r="Q98" s="162">
        <f ca="1">IFERROR(IFERROR(SUMIF(INDIRECT(calc!R$6),$D98,INDIRECT(calc!R$9)),0)+IFERROR(SUMIF(INDIRECT(calc!R$7),$D98,INDIRECT(calc!R$10)),0)+IFERROR(SUMIF(INDIRECT(calc!R$8),$D98,INDIRECT(calc!R$11)),0),"")</f>
        <v>0</v>
      </c>
      <c r="R98" s="162">
        <f ca="1">IFERROR(IFERROR(SUMIF(INDIRECT(calc!S$6),$D98,INDIRECT(calc!S$9)),0)+IFERROR(SUMIF(INDIRECT(calc!S$7),$D98,INDIRECT(calc!S$10)),0)+IFERROR(SUMIF(INDIRECT(calc!S$8),$D98,INDIRECT(calc!S$11)),0),"")</f>
        <v>0</v>
      </c>
      <c r="S98" s="162">
        <f ca="1">IFERROR(IFERROR(SUMIF(INDIRECT(calc!T$6),$D98,INDIRECT(calc!T$9)),0)+IFERROR(SUMIF(INDIRECT(calc!T$7),$D98,INDIRECT(calc!T$10)),0)+IFERROR(SUMIF(INDIRECT(calc!T$8),$D98,INDIRECT(calc!T$11)),0),"")</f>
        <v>0</v>
      </c>
      <c r="T98" s="162">
        <f ca="1">IFERROR(IFERROR(SUMIF(INDIRECT(calc!U$6),$D98,INDIRECT(calc!U$9)),0)+IFERROR(SUMIF(INDIRECT(calc!U$7),$D98,INDIRECT(calc!U$10)),0)+IFERROR(SUMIF(INDIRECT(calc!U$8),$D98,INDIRECT(calc!U$11)),0),"")</f>
        <v>0</v>
      </c>
      <c r="U98" s="162">
        <f ca="1">IFERROR(IFERROR(SUMIF(INDIRECT(calc!V$6),$D98,INDIRECT(calc!V$9)),0)+IFERROR(SUMIF(INDIRECT(calc!V$7),$D98,INDIRECT(calc!V$10)),0)+IFERROR(SUMIF(INDIRECT(calc!V$8),$D98,INDIRECT(calc!V$11)),0),"")</f>
        <v>0</v>
      </c>
      <c r="V98" s="162">
        <f ca="1">IFERROR(IFERROR(SUMIF(INDIRECT(calc!W$6),$D98,INDIRECT(calc!W$9)),0)+IFERROR(SUMIF(INDIRECT(calc!W$7),$D98,INDIRECT(calc!W$10)),0)+IFERROR(SUMIF(INDIRECT(calc!W$8),$D98,INDIRECT(calc!W$11)),0),"")</f>
        <v>0</v>
      </c>
      <c r="W98" s="162">
        <f ca="1">IFERROR(IFERROR(SUMIF(INDIRECT(calc!X$6),$D98,INDIRECT(calc!X$9)),0)+IFERROR(SUMIF(INDIRECT(calc!X$7),$D98,INDIRECT(calc!X$10)),0)+IFERROR(SUMIF(INDIRECT(calc!X$8),$D98,INDIRECT(calc!X$11)),0),"")</f>
        <v>0</v>
      </c>
      <c r="Y98" s="151"/>
    </row>
    <row r="99" spans="3:25">
      <c r="C99" s="163" t="str">
        <f t="shared" ca="1" si="3"/>
        <v/>
      </c>
      <c r="D99" s="136" t="str">
        <f>LEFT(Stocks!D99,9)</f>
        <v>7432792TA</v>
      </c>
      <c r="E99" s="136" t="str">
        <f ca="1">IF(calc!F99="","",IF(OFFSET(INDIRECT(calc!F99),,-1)&lt;&gt;"",OFFSET(INDIRECT(calc!F99),,-1),IF(OFFSET(INDIRECT(calc!F99),,-2)&lt;&gt;"",OFFSET(INDIRECT(calc!F99),,-2),IF(OFFSET(INDIRECT(calc!F99),,-3)&lt;&gt;"",OFFSET(INDIRECT(calc!F99),,-3),IF(OFFSET(INDIRECT(calc!F99),,-4)&lt;&gt;"",OFFSET(INDIRECT(calc!F99),,-4),IF(OFFSET(INDIRECT(calc!F99),,-5)&lt;&gt;"",OFFSET(INDIRECT(calc!F99),,-5),IF(OFFSET(INDIRECT(calc!F99),,-6),OFFSET(INDIRECT(calc!F99),,-6))))))))</f>
        <v xml:space="preserve"> DELIVERY LINE DML </v>
      </c>
      <c r="F99" s="159">
        <f>Stocks!B99</f>
        <v>80</v>
      </c>
      <c r="G99" s="159">
        <f t="shared" ca="1" si="4"/>
        <v>40</v>
      </c>
      <c r="H99" s="165">
        <f t="shared" ca="1" si="5"/>
        <v>0</v>
      </c>
      <c r="I99" s="162">
        <f ca="1">IFERROR(IFERROR(SUMIF(INDIRECT(calc!J$6),$D99,INDIRECT(calc!J$9)),0)+IFERROR(SUMIF(INDIRECT(calc!J$7),$D99,INDIRECT(calc!J$10)),0)+IFERROR(SUMIF(INDIRECT(calc!J$8),$D99,INDIRECT(calc!J$11)),0),"")</f>
        <v>0</v>
      </c>
      <c r="J99" s="162">
        <f ca="1">IFERROR(IFERROR(SUMIF(INDIRECT(calc!K$6),$D99,INDIRECT(calc!K$9)),0)+IFERROR(SUMIF(INDIRECT(calc!K$7),$D99,INDIRECT(calc!K$10)),0)+IFERROR(SUMIF(INDIRECT(calc!K$8),$D99,INDIRECT(calc!K$11)),0),"")</f>
        <v>40</v>
      </c>
      <c r="K99" s="162">
        <f ca="1">IFERROR(SUMIF(INDIRECT(calc!L$6),$D99,INDIRECT(calc!L$9)),0)+IFERROR(SUMIF(INDIRECT(calc!L$7),$D99,INDIRECT(calc!L$10)),0)+IFERROR(SUMIF(INDIRECT(calc!L$8),$D99,INDIRECT(calc!L$11)),0)</f>
        <v>0</v>
      </c>
      <c r="L99" s="162">
        <f ca="1">IFERROR(IFERROR(SUMIF(INDIRECT(calc!M$6),$D99,INDIRECT(calc!M$9)),0)+IFERROR(SUMIF(INDIRECT(calc!M$7),$D99,INDIRECT(calc!M$10)),0)+IFERROR(SUMIF(INDIRECT(calc!M$8),$D99,INDIRECT(calc!M$11)),0),"")</f>
        <v>0</v>
      </c>
      <c r="M99" s="162">
        <f ca="1">IFERROR(IFERROR(SUMIF(INDIRECT(calc!N$6),$D99,INDIRECT(calc!N$9)),0)+IFERROR(SUMIF(INDIRECT(calc!N$7),$D99,INDIRECT(calc!N$10)),0)+IFERROR(SUMIF(INDIRECT(calc!N$8),$D99,INDIRECT(calc!N$11)),0),"")</f>
        <v>0</v>
      </c>
      <c r="N99" s="162">
        <f ca="1">IFERROR(IFERROR(SUMIF(INDIRECT(calc!O$6),$D99,INDIRECT(calc!O$9)),0)+IFERROR(SUMIF(INDIRECT(calc!O$7),$D99,INDIRECT(calc!O$10)),0)+IFERROR(SUMIF(INDIRECT(calc!O$8),$D99,INDIRECT(calc!O$11)),0),"")</f>
        <v>0</v>
      </c>
      <c r="O99" s="162">
        <f ca="1">IFERROR(IFERROR(SUMIF(INDIRECT(calc!P$6),$D99,INDIRECT(calc!P$9)),0)+IFERROR(SUMIF(INDIRECT(calc!P$7),$D99,INDIRECT(calc!P$10)),0)+IFERROR(SUMIF(INDIRECT(calc!P$8),$D99,INDIRECT(calc!P$11)),0),"")</f>
        <v>0</v>
      </c>
      <c r="P99" s="162">
        <f ca="1">IFERROR(IFERROR(SUMIF(INDIRECT(calc!Q$6),$D99,INDIRECT(calc!Q$9)),0)+IFERROR(SUMIF(INDIRECT(calc!Q$7),$D99,INDIRECT(calc!Q$10)),0)+IFERROR(SUMIF(INDIRECT(calc!Q$8),$D99,INDIRECT(calc!Q$11)),0),"")</f>
        <v>0</v>
      </c>
      <c r="Q99" s="162">
        <f ca="1">IFERROR(IFERROR(SUMIF(INDIRECT(calc!R$6),$D99,INDIRECT(calc!R$9)),0)+IFERROR(SUMIF(INDIRECT(calc!R$7),$D99,INDIRECT(calc!R$10)),0)+IFERROR(SUMIF(INDIRECT(calc!R$8),$D99,INDIRECT(calc!R$11)),0),"")</f>
        <v>0</v>
      </c>
      <c r="R99" s="162">
        <f ca="1">IFERROR(IFERROR(SUMIF(INDIRECT(calc!S$6),$D99,INDIRECT(calc!S$9)),0)+IFERROR(SUMIF(INDIRECT(calc!S$7),$D99,INDIRECT(calc!S$10)),0)+IFERROR(SUMIF(INDIRECT(calc!S$8),$D99,INDIRECT(calc!S$11)),0),"")</f>
        <v>0</v>
      </c>
      <c r="S99" s="162">
        <f ca="1">IFERROR(IFERROR(SUMIF(INDIRECT(calc!T$6),$D99,INDIRECT(calc!T$9)),0)+IFERROR(SUMIF(INDIRECT(calc!T$7),$D99,INDIRECT(calc!T$10)),0)+IFERROR(SUMIF(INDIRECT(calc!T$8),$D99,INDIRECT(calc!T$11)),0),"")</f>
        <v>0</v>
      </c>
      <c r="T99" s="162">
        <f ca="1">IFERROR(IFERROR(SUMIF(INDIRECT(calc!U$6),$D99,INDIRECT(calc!U$9)),0)+IFERROR(SUMIF(INDIRECT(calc!U$7),$D99,INDIRECT(calc!U$10)),0)+IFERROR(SUMIF(INDIRECT(calc!U$8),$D99,INDIRECT(calc!U$11)),0),"")</f>
        <v>0</v>
      </c>
      <c r="U99" s="162">
        <f ca="1">IFERROR(IFERROR(SUMIF(INDIRECT(calc!V$6),$D99,INDIRECT(calc!V$9)),0)+IFERROR(SUMIF(INDIRECT(calc!V$7),$D99,INDIRECT(calc!V$10)),0)+IFERROR(SUMIF(INDIRECT(calc!V$8),$D99,INDIRECT(calc!V$11)),0),"")</f>
        <v>0</v>
      </c>
      <c r="V99" s="162">
        <f ca="1">IFERROR(IFERROR(SUMIF(INDIRECT(calc!W$6),$D99,INDIRECT(calc!W$9)),0)+IFERROR(SUMIF(INDIRECT(calc!W$7),$D99,INDIRECT(calc!W$10)),0)+IFERROR(SUMIF(INDIRECT(calc!W$8),$D99,INDIRECT(calc!W$11)),0),"")</f>
        <v>0</v>
      </c>
      <c r="W99" s="162">
        <f ca="1">IFERROR(IFERROR(SUMIF(INDIRECT(calc!X$6),$D99,INDIRECT(calc!X$9)),0)+IFERROR(SUMIF(INDIRECT(calc!X$7),$D99,INDIRECT(calc!X$10)),0)+IFERROR(SUMIF(INDIRECT(calc!X$8),$D99,INDIRECT(calc!X$11)),0),"")</f>
        <v>0</v>
      </c>
      <c r="Y99" s="151"/>
    </row>
    <row r="100" spans="3:25">
      <c r="C100" s="163" t="str">
        <f t="shared" ca="1" si="3"/>
        <v/>
      </c>
      <c r="D100" s="136" t="str">
        <f>LEFT(Stocks!D100,9)</f>
        <v>7310658AA</v>
      </c>
      <c r="E100" s="136" t="str">
        <f ca="1">IF(calc!F100="","",IF(OFFSET(INDIRECT(calc!F100),,-1)&lt;&gt;"",OFFSET(INDIRECT(calc!F100),,-1),IF(OFFSET(INDIRECT(calc!F100),,-2)&lt;&gt;"",OFFSET(INDIRECT(calc!F100),,-2),IF(OFFSET(INDIRECT(calc!F100),,-3)&lt;&gt;"",OFFSET(INDIRECT(calc!F100),,-3),IF(OFFSET(INDIRECT(calc!F100),,-4)&lt;&gt;"",OFFSET(INDIRECT(calc!F100),,-4),IF(OFFSET(INDIRECT(calc!F100),,-5)&lt;&gt;"",OFFSET(INDIRECT(calc!F100),,-5),IF(OFFSET(INDIRECT(calc!F100),,-6),OFFSET(INDIRECT(calc!F100),,-6))))))))</f>
        <v>FILLER SPUD</v>
      </c>
      <c r="F100" s="159">
        <f>Stocks!B100</f>
        <v>320</v>
      </c>
      <c r="G100" s="159">
        <f t="shared" ca="1" si="4"/>
        <v>5</v>
      </c>
      <c r="H100" s="165">
        <f t="shared" ca="1" si="5"/>
        <v>0</v>
      </c>
      <c r="I100" s="162">
        <f ca="1">IFERROR(IFERROR(SUMIF(INDIRECT(calc!J$6),$D100,INDIRECT(calc!J$9)),0)+IFERROR(SUMIF(INDIRECT(calc!J$7),$D100,INDIRECT(calc!J$10)),0)+IFERROR(SUMIF(INDIRECT(calc!J$8),$D100,INDIRECT(calc!J$11)),0),"")</f>
        <v>0</v>
      </c>
      <c r="J100" s="162">
        <f ca="1">IFERROR(IFERROR(SUMIF(INDIRECT(calc!K$6),$D100,INDIRECT(calc!K$9)),0)+IFERROR(SUMIF(INDIRECT(calc!K$7),$D100,INDIRECT(calc!K$10)),0)+IFERROR(SUMIF(INDIRECT(calc!K$8),$D100,INDIRECT(calc!K$11)),0),"")</f>
        <v>0</v>
      </c>
      <c r="K100" s="162">
        <f ca="1">IFERROR(SUMIF(INDIRECT(calc!L$6),$D100,INDIRECT(calc!L$9)),0)+IFERROR(SUMIF(INDIRECT(calc!L$7),$D100,INDIRECT(calc!L$10)),0)+IFERROR(SUMIF(INDIRECT(calc!L$8),$D100,INDIRECT(calc!L$11)),0)</f>
        <v>5</v>
      </c>
      <c r="L100" s="162">
        <f ca="1">IFERROR(IFERROR(SUMIF(INDIRECT(calc!M$6),$D100,INDIRECT(calc!M$9)),0)+IFERROR(SUMIF(INDIRECT(calc!M$7),$D100,INDIRECT(calc!M$10)),0)+IFERROR(SUMIF(INDIRECT(calc!M$8),$D100,INDIRECT(calc!M$11)),0),"")</f>
        <v>0</v>
      </c>
      <c r="M100" s="162">
        <f ca="1">IFERROR(IFERROR(SUMIF(INDIRECT(calc!N$6),$D100,INDIRECT(calc!N$9)),0)+IFERROR(SUMIF(INDIRECT(calc!N$7),$D100,INDIRECT(calc!N$10)),0)+IFERROR(SUMIF(INDIRECT(calc!N$8),$D100,INDIRECT(calc!N$11)),0),"")</f>
        <v>0</v>
      </c>
      <c r="N100" s="162">
        <f ca="1">IFERROR(IFERROR(SUMIF(INDIRECT(calc!O$6),$D100,INDIRECT(calc!O$9)),0)+IFERROR(SUMIF(INDIRECT(calc!O$7),$D100,INDIRECT(calc!O$10)),0)+IFERROR(SUMIF(INDIRECT(calc!O$8),$D100,INDIRECT(calc!O$11)),0),"")</f>
        <v>0</v>
      </c>
      <c r="O100" s="162">
        <f ca="1">IFERROR(IFERROR(SUMIF(INDIRECT(calc!P$6),$D100,INDIRECT(calc!P$9)),0)+IFERROR(SUMIF(INDIRECT(calc!P$7),$D100,INDIRECT(calc!P$10)),0)+IFERROR(SUMIF(INDIRECT(calc!P$8),$D100,INDIRECT(calc!P$11)),0),"")</f>
        <v>0</v>
      </c>
      <c r="P100" s="162">
        <f ca="1">IFERROR(IFERROR(SUMIF(INDIRECT(calc!Q$6),$D100,INDIRECT(calc!Q$9)),0)+IFERROR(SUMIF(INDIRECT(calc!Q$7),$D100,INDIRECT(calc!Q$10)),0)+IFERROR(SUMIF(INDIRECT(calc!Q$8),$D100,INDIRECT(calc!Q$11)),0),"")</f>
        <v>0</v>
      </c>
      <c r="Q100" s="162">
        <f ca="1">IFERROR(IFERROR(SUMIF(INDIRECT(calc!R$6),$D100,INDIRECT(calc!R$9)),0)+IFERROR(SUMIF(INDIRECT(calc!R$7),$D100,INDIRECT(calc!R$10)),0)+IFERROR(SUMIF(INDIRECT(calc!R$8),$D100,INDIRECT(calc!R$11)),0),"")</f>
        <v>0</v>
      </c>
      <c r="R100" s="162">
        <f ca="1">IFERROR(IFERROR(SUMIF(INDIRECT(calc!S$6),$D100,INDIRECT(calc!S$9)),0)+IFERROR(SUMIF(INDIRECT(calc!S$7),$D100,INDIRECT(calc!S$10)),0)+IFERROR(SUMIF(INDIRECT(calc!S$8),$D100,INDIRECT(calc!S$11)),0),"")</f>
        <v>0</v>
      </c>
      <c r="S100" s="162">
        <f ca="1">IFERROR(IFERROR(SUMIF(INDIRECT(calc!T$6),$D100,INDIRECT(calc!T$9)),0)+IFERROR(SUMIF(INDIRECT(calc!T$7),$D100,INDIRECT(calc!T$10)),0)+IFERROR(SUMIF(INDIRECT(calc!T$8),$D100,INDIRECT(calc!T$11)),0),"")</f>
        <v>0</v>
      </c>
      <c r="T100" s="162">
        <f ca="1">IFERROR(IFERROR(SUMIF(INDIRECT(calc!U$6),$D100,INDIRECT(calc!U$9)),0)+IFERROR(SUMIF(INDIRECT(calc!U$7),$D100,INDIRECT(calc!U$10)),0)+IFERROR(SUMIF(INDIRECT(calc!U$8),$D100,INDIRECT(calc!U$11)),0),"")</f>
        <v>0</v>
      </c>
      <c r="U100" s="162">
        <f ca="1">IFERROR(IFERROR(SUMIF(INDIRECT(calc!V$6),$D100,INDIRECT(calc!V$9)),0)+IFERROR(SUMIF(INDIRECT(calc!V$7),$D100,INDIRECT(calc!V$10)),0)+IFERROR(SUMIF(INDIRECT(calc!V$8),$D100,INDIRECT(calc!V$11)),0),"")</f>
        <v>0</v>
      </c>
      <c r="V100" s="162">
        <f ca="1">IFERROR(IFERROR(SUMIF(INDIRECT(calc!W$6),$D100,INDIRECT(calc!W$9)),0)+IFERROR(SUMIF(INDIRECT(calc!W$7),$D100,INDIRECT(calc!W$10)),0)+IFERROR(SUMIF(INDIRECT(calc!W$8),$D100,INDIRECT(calc!W$11)),0),"")</f>
        <v>0</v>
      </c>
      <c r="W100" s="162">
        <f ca="1">IFERROR(IFERROR(SUMIF(INDIRECT(calc!X$6),$D100,INDIRECT(calc!X$9)),0)+IFERROR(SUMIF(INDIRECT(calc!X$7),$D100,INDIRECT(calc!X$10)),0)+IFERROR(SUMIF(INDIRECT(calc!X$8),$D100,INDIRECT(calc!X$11)),0),"")</f>
        <v>0</v>
      </c>
      <c r="Y100" s="151"/>
    </row>
    <row r="101" spans="3:25">
      <c r="C101" s="163" t="str">
        <f t="shared" ca="1" si="3"/>
        <v/>
      </c>
      <c r="D101" s="136" t="str">
        <f>LEFT(Stocks!D101,9)</f>
        <v>7310678AA</v>
      </c>
      <c r="E101" s="136" t="str">
        <f ca="1">IF(calc!F101="","",IF(OFFSET(INDIRECT(calc!F101),,-1)&lt;&gt;"",OFFSET(INDIRECT(calc!F101),,-1),IF(OFFSET(INDIRECT(calc!F101),,-2)&lt;&gt;"",OFFSET(INDIRECT(calc!F101),,-2),IF(OFFSET(INDIRECT(calc!F101),,-3)&lt;&gt;"",OFFSET(INDIRECT(calc!F101),,-3),IF(OFFSET(INDIRECT(calc!F101),,-4)&lt;&gt;"",OFFSET(INDIRECT(calc!F101),,-4),IF(OFFSET(INDIRECT(calc!F101),,-5)&lt;&gt;"",OFFSET(INDIRECT(calc!F101),,-5),IF(OFFSET(INDIRECT(calc!F101),,-6),OFFSET(INDIRECT(calc!F101),,-6))))))))</f>
        <v>FILL VENT NIPPLE</v>
      </c>
      <c r="F101" s="159">
        <f>Stocks!B101</f>
        <v>466</v>
      </c>
      <c r="G101" s="159">
        <f t="shared" ca="1" si="4"/>
        <v>5</v>
      </c>
      <c r="H101" s="165">
        <f t="shared" ca="1" si="5"/>
        <v>0</v>
      </c>
      <c r="I101" s="162">
        <f ca="1">IFERROR(IFERROR(SUMIF(INDIRECT(calc!J$6),$D101,INDIRECT(calc!J$9)),0)+IFERROR(SUMIF(INDIRECT(calc!J$7),$D101,INDIRECT(calc!J$10)),0)+IFERROR(SUMIF(INDIRECT(calc!J$8),$D101,INDIRECT(calc!J$11)),0),"")</f>
        <v>0</v>
      </c>
      <c r="J101" s="162">
        <f ca="1">IFERROR(IFERROR(SUMIF(INDIRECT(calc!K$6),$D101,INDIRECT(calc!K$9)),0)+IFERROR(SUMIF(INDIRECT(calc!K$7),$D101,INDIRECT(calc!K$10)),0)+IFERROR(SUMIF(INDIRECT(calc!K$8),$D101,INDIRECT(calc!K$11)),0),"")</f>
        <v>0</v>
      </c>
      <c r="K101" s="162">
        <f ca="1">IFERROR(SUMIF(INDIRECT(calc!L$6),$D101,INDIRECT(calc!L$9)),0)+IFERROR(SUMIF(INDIRECT(calc!L$7),$D101,INDIRECT(calc!L$10)),0)+IFERROR(SUMIF(INDIRECT(calc!L$8),$D101,INDIRECT(calc!L$11)),0)</f>
        <v>5</v>
      </c>
      <c r="L101" s="162">
        <f ca="1">IFERROR(IFERROR(SUMIF(INDIRECT(calc!M$6),$D101,INDIRECT(calc!M$9)),0)+IFERROR(SUMIF(INDIRECT(calc!M$7),$D101,INDIRECT(calc!M$10)),0)+IFERROR(SUMIF(INDIRECT(calc!M$8),$D101,INDIRECT(calc!M$11)),0),"")</f>
        <v>0</v>
      </c>
      <c r="M101" s="162">
        <f ca="1">IFERROR(IFERROR(SUMIF(INDIRECT(calc!N$6),$D101,INDIRECT(calc!N$9)),0)+IFERROR(SUMIF(INDIRECT(calc!N$7),$D101,INDIRECT(calc!N$10)),0)+IFERROR(SUMIF(INDIRECT(calc!N$8),$D101,INDIRECT(calc!N$11)),0),"")</f>
        <v>0</v>
      </c>
      <c r="N101" s="162">
        <f ca="1">IFERROR(IFERROR(SUMIF(INDIRECT(calc!O$6),$D101,INDIRECT(calc!O$9)),0)+IFERROR(SUMIF(INDIRECT(calc!O$7),$D101,INDIRECT(calc!O$10)),0)+IFERROR(SUMIF(INDIRECT(calc!O$8),$D101,INDIRECT(calc!O$11)),0),"")</f>
        <v>0</v>
      </c>
      <c r="O101" s="162">
        <f ca="1">IFERROR(IFERROR(SUMIF(INDIRECT(calc!P$6),$D101,INDIRECT(calc!P$9)),0)+IFERROR(SUMIF(INDIRECT(calc!P$7),$D101,INDIRECT(calc!P$10)),0)+IFERROR(SUMIF(INDIRECT(calc!P$8),$D101,INDIRECT(calc!P$11)),0),"")</f>
        <v>0</v>
      </c>
      <c r="P101" s="162">
        <f ca="1">IFERROR(IFERROR(SUMIF(INDIRECT(calc!Q$6),$D101,INDIRECT(calc!Q$9)),0)+IFERROR(SUMIF(INDIRECT(calc!Q$7),$D101,INDIRECT(calc!Q$10)),0)+IFERROR(SUMIF(INDIRECT(calc!Q$8),$D101,INDIRECT(calc!Q$11)),0),"")</f>
        <v>0</v>
      </c>
      <c r="Q101" s="162">
        <f ca="1">IFERROR(IFERROR(SUMIF(INDIRECT(calc!R$6),$D101,INDIRECT(calc!R$9)),0)+IFERROR(SUMIF(INDIRECT(calc!R$7),$D101,INDIRECT(calc!R$10)),0)+IFERROR(SUMIF(INDIRECT(calc!R$8),$D101,INDIRECT(calc!R$11)),0),"")</f>
        <v>0</v>
      </c>
      <c r="R101" s="162">
        <f ca="1">IFERROR(IFERROR(SUMIF(INDIRECT(calc!S$6),$D101,INDIRECT(calc!S$9)),0)+IFERROR(SUMIF(INDIRECT(calc!S$7),$D101,INDIRECT(calc!S$10)),0)+IFERROR(SUMIF(INDIRECT(calc!S$8),$D101,INDIRECT(calc!S$11)),0),"")</f>
        <v>0</v>
      </c>
      <c r="S101" s="162">
        <f ca="1">IFERROR(IFERROR(SUMIF(INDIRECT(calc!T$6),$D101,INDIRECT(calc!T$9)),0)+IFERROR(SUMIF(INDIRECT(calc!T$7),$D101,INDIRECT(calc!T$10)),0)+IFERROR(SUMIF(INDIRECT(calc!T$8),$D101,INDIRECT(calc!T$11)),0),"")</f>
        <v>0</v>
      </c>
      <c r="T101" s="162">
        <f ca="1">IFERROR(IFERROR(SUMIF(INDIRECT(calc!U$6),$D101,INDIRECT(calc!U$9)),0)+IFERROR(SUMIF(INDIRECT(calc!U$7),$D101,INDIRECT(calc!U$10)),0)+IFERROR(SUMIF(INDIRECT(calc!U$8),$D101,INDIRECT(calc!U$11)),0),"")</f>
        <v>0</v>
      </c>
      <c r="U101" s="162">
        <f ca="1">IFERROR(IFERROR(SUMIF(INDIRECT(calc!V$6),$D101,INDIRECT(calc!V$9)),0)+IFERROR(SUMIF(INDIRECT(calc!V$7),$D101,INDIRECT(calc!V$10)),0)+IFERROR(SUMIF(INDIRECT(calc!V$8),$D101,INDIRECT(calc!V$11)),0),"")</f>
        <v>0</v>
      </c>
      <c r="V101" s="162">
        <f ca="1">IFERROR(IFERROR(SUMIF(INDIRECT(calc!W$6),$D101,INDIRECT(calc!W$9)),0)+IFERROR(SUMIF(INDIRECT(calc!W$7),$D101,INDIRECT(calc!W$10)),0)+IFERROR(SUMIF(INDIRECT(calc!W$8),$D101,INDIRECT(calc!W$11)),0),"")</f>
        <v>0</v>
      </c>
      <c r="W101" s="162">
        <f ca="1">IFERROR(IFERROR(SUMIF(INDIRECT(calc!X$6),$D101,INDIRECT(calc!X$9)),0)+IFERROR(SUMIF(INDIRECT(calc!X$7),$D101,INDIRECT(calc!X$10)),0)+IFERROR(SUMIF(INDIRECT(calc!X$8),$D101,INDIRECT(calc!X$11)),0),"")</f>
        <v>0</v>
      </c>
      <c r="Y101" s="151"/>
    </row>
    <row r="102" spans="3:25">
      <c r="C102" s="163" t="str">
        <f t="shared" ca="1" si="3"/>
        <v/>
      </c>
      <c r="D102" s="136" t="str">
        <f>LEFT(Stocks!D102,9)</f>
        <v>7320711AA</v>
      </c>
      <c r="E102" s="136" t="str">
        <f ca="1">IF(calc!F102="","",IF(OFFSET(INDIRECT(calc!F102),,-1)&lt;&gt;"",OFFSET(INDIRECT(calc!F102),,-1),IF(OFFSET(INDIRECT(calc!F102),,-2)&lt;&gt;"",OFFSET(INDIRECT(calc!F102),,-2),IF(OFFSET(INDIRECT(calc!F102),,-3)&lt;&gt;"",OFFSET(INDIRECT(calc!F102),,-3),IF(OFFSET(INDIRECT(calc!F102),,-4)&lt;&gt;"",OFFSET(INDIRECT(calc!F102),,-4),IF(OFFSET(INDIRECT(calc!F102),,-5)&lt;&gt;"",OFFSET(INDIRECT(calc!F102),,-5),IF(OFFSET(INDIRECT(calc!F102),,-6),OFFSET(INDIRECT(calc!F102),,-6))))))))</f>
        <v>Welded Bolt for Heatshield</v>
      </c>
      <c r="F102" s="159">
        <f>Stocks!B102</f>
        <v>781</v>
      </c>
      <c r="G102" s="159">
        <f t="shared" ca="1" si="4"/>
        <v>15</v>
      </c>
      <c r="H102" s="165">
        <f t="shared" ca="1" si="5"/>
        <v>0</v>
      </c>
      <c r="I102" s="162">
        <f ca="1">IFERROR(IFERROR(SUMIF(INDIRECT(calc!J$6),$D102,INDIRECT(calc!J$9)),0)+IFERROR(SUMIF(INDIRECT(calc!J$7),$D102,INDIRECT(calc!J$10)),0)+IFERROR(SUMIF(INDIRECT(calc!J$8),$D102,INDIRECT(calc!J$11)),0),"")</f>
        <v>0</v>
      </c>
      <c r="J102" s="162">
        <f ca="1">IFERROR(IFERROR(SUMIF(INDIRECT(calc!K$6),$D102,INDIRECT(calc!K$9)),0)+IFERROR(SUMIF(INDIRECT(calc!K$7),$D102,INDIRECT(calc!K$10)),0)+IFERROR(SUMIF(INDIRECT(calc!K$8),$D102,INDIRECT(calc!K$11)),0),"")</f>
        <v>0</v>
      </c>
      <c r="K102" s="162">
        <f ca="1">IFERROR(SUMIF(INDIRECT(calc!L$6),$D102,INDIRECT(calc!L$9)),0)+IFERROR(SUMIF(INDIRECT(calc!L$7),$D102,INDIRECT(calc!L$10)),0)+IFERROR(SUMIF(INDIRECT(calc!L$8),$D102,INDIRECT(calc!L$11)),0)</f>
        <v>15</v>
      </c>
      <c r="L102" s="162">
        <f ca="1">IFERROR(IFERROR(SUMIF(INDIRECT(calc!M$6),$D102,INDIRECT(calc!M$9)),0)+IFERROR(SUMIF(INDIRECT(calc!M$7),$D102,INDIRECT(calc!M$10)),0)+IFERROR(SUMIF(INDIRECT(calc!M$8),$D102,INDIRECT(calc!M$11)),0),"")</f>
        <v>0</v>
      </c>
      <c r="M102" s="162">
        <f ca="1">IFERROR(IFERROR(SUMIF(INDIRECT(calc!N$6),$D102,INDIRECT(calc!N$9)),0)+IFERROR(SUMIF(INDIRECT(calc!N$7),$D102,INDIRECT(calc!N$10)),0)+IFERROR(SUMIF(INDIRECT(calc!N$8),$D102,INDIRECT(calc!N$11)),0),"")</f>
        <v>0</v>
      </c>
      <c r="N102" s="162">
        <f ca="1">IFERROR(IFERROR(SUMIF(INDIRECT(calc!O$6),$D102,INDIRECT(calc!O$9)),0)+IFERROR(SUMIF(INDIRECT(calc!O$7),$D102,INDIRECT(calc!O$10)),0)+IFERROR(SUMIF(INDIRECT(calc!O$8),$D102,INDIRECT(calc!O$11)),0),"")</f>
        <v>0</v>
      </c>
      <c r="O102" s="162">
        <f ca="1">IFERROR(IFERROR(SUMIF(INDIRECT(calc!P$6),$D102,INDIRECT(calc!P$9)),0)+IFERROR(SUMIF(INDIRECT(calc!P$7),$D102,INDIRECT(calc!P$10)),0)+IFERROR(SUMIF(INDIRECT(calc!P$8),$D102,INDIRECT(calc!P$11)),0),"")</f>
        <v>0</v>
      </c>
      <c r="P102" s="162">
        <f ca="1">IFERROR(IFERROR(SUMIF(INDIRECT(calc!Q$6),$D102,INDIRECT(calc!Q$9)),0)+IFERROR(SUMIF(INDIRECT(calc!Q$7),$D102,INDIRECT(calc!Q$10)),0)+IFERROR(SUMIF(INDIRECT(calc!Q$8),$D102,INDIRECT(calc!Q$11)),0),"")</f>
        <v>0</v>
      </c>
      <c r="Q102" s="162">
        <f ca="1">IFERROR(IFERROR(SUMIF(INDIRECT(calc!R$6),$D102,INDIRECT(calc!R$9)),0)+IFERROR(SUMIF(INDIRECT(calc!R$7),$D102,INDIRECT(calc!R$10)),0)+IFERROR(SUMIF(INDIRECT(calc!R$8),$D102,INDIRECT(calc!R$11)),0),"")</f>
        <v>0</v>
      </c>
      <c r="R102" s="162">
        <f ca="1">IFERROR(IFERROR(SUMIF(INDIRECT(calc!S$6),$D102,INDIRECT(calc!S$9)),0)+IFERROR(SUMIF(INDIRECT(calc!S$7),$D102,INDIRECT(calc!S$10)),0)+IFERROR(SUMIF(INDIRECT(calc!S$8),$D102,INDIRECT(calc!S$11)),0),"")</f>
        <v>0</v>
      </c>
      <c r="S102" s="162">
        <f ca="1">IFERROR(IFERROR(SUMIF(INDIRECT(calc!T$6),$D102,INDIRECT(calc!T$9)),0)+IFERROR(SUMIF(INDIRECT(calc!T$7),$D102,INDIRECT(calc!T$10)),0)+IFERROR(SUMIF(INDIRECT(calc!T$8),$D102,INDIRECT(calc!T$11)),0),"")</f>
        <v>0</v>
      </c>
      <c r="T102" s="162">
        <f ca="1">IFERROR(IFERROR(SUMIF(INDIRECT(calc!U$6),$D102,INDIRECT(calc!U$9)),0)+IFERROR(SUMIF(INDIRECT(calc!U$7),$D102,INDIRECT(calc!U$10)),0)+IFERROR(SUMIF(INDIRECT(calc!U$8),$D102,INDIRECT(calc!U$11)),0),"")</f>
        <v>0</v>
      </c>
      <c r="U102" s="162">
        <f ca="1">IFERROR(IFERROR(SUMIF(INDIRECT(calc!V$6),$D102,INDIRECT(calc!V$9)),0)+IFERROR(SUMIF(INDIRECT(calc!V$7),$D102,INDIRECT(calc!V$10)),0)+IFERROR(SUMIF(INDIRECT(calc!V$8),$D102,INDIRECT(calc!V$11)),0),"")</f>
        <v>0</v>
      </c>
      <c r="V102" s="162">
        <f ca="1">IFERROR(IFERROR(SUMIF(INDIRECT(calc!W$6),$D102,INDIRECT(calc!W$9)),0)+IFERROR(SUMIF(INDIRECT(calc!W$7),$D102,INDIRECT(calc!W$10)),0)+IFERROR(SUMIF(INDIRECT(calc!W$8),$D102,INDIRECT(calc!W$11)),0),"")</f>
        <v>0</v>
      </c>
      <c r="W102" s="162">
        <f ca="1">IFERROR(IFERROR(SUMIF(INDIRECT(calc!X$6),$D102,INDIRECT(calc!X$9)),0)+IFERROR(SUMIF(INDIRECT(calc!X$7),$D102,INDIRECT(calc!X$10)),0)+IFERROR(SUMIF(INDIRECT(calc!X$8),$D102,INDIRECT(calc!X$11)),0),"")</f>
        <v>0</v>
      </c>
      <c r="Y102" s="151"/>
    </row>
    <row r="103" spans="3:25">
      <c r="C103" s="163" t="str">
        <f t="shared" ca="1" si="3"/>
        <v/>
      </c>
      <c r="D103" s="136" t="str">
        <f>LEFT(Stocks!D103,9)</f>
        <v>7321206AA</v>
      </c>
      <c r="E103" s="136" t="str">
        <f ca="1">IF(calc!F103="","",IF(OFFSET(INDIRECT(calc!F103),,-1)&lt;&gt;"",OFFSET(INDIRECT(calc!F103),,-1),IF(OFFSET(INDIRECT(calc!F103),,-2)&lt;&gt;"",OFFSET(INDIRECT(calc!F103),,-2),IF(OFFSET(INDIRECT(calc!F103),,-3)&lt;&gt;"",OFFSET(INDIRECT(calc!F103),,-3),IF(OFFSET(INDIRECT(calc!F103),,-4)&lt;&gt;"",OFFSET(INDIRECT(calc!F103),,-4),IF(OFFSET(INDIRECT(calc!F103),,-5)&lt;&gt;"",OFFSET(INDIRECT(calc!F103),,-5),IF(OFFSET(INDIRECT(calc!F103),,-6),OFFSET(INDIRECT(calc!F103),,-6))))))))</f>
        <v/>
      </c>
      <c r="F103" s="159">
        <f>Stocks!B103</f>
        <v>310</v>
      </c>
      <c r="G103" s="159">
        <f t="shared" ca="1" si="4"/>
        <v>0</v>
      </c>
      <c r="H103" s="165">
        <f t="shared" ca="1" si="5"/>
        <v>0</v>
      </c>
      <c r="I103" s="162">
        <f ca="1">IFERROR(IFERROR(SUMIF(INDIRECT(calc!J$6),$D103,INDIRECT(calc!J$9)),0)+IFERROR(SUMIF(INDIRECT(calc!J$7),$D103,INDIRECT(calc!J$10)),0)+IFERROR(SUMIF(INDIRECT(calc!J$8),$D103,INDIRECT(calc!J$11)),0),"")</f>
        <v>0</v>
      </c>
      <c r="J103" s="162">
        <f ca="1">IFERROR(IFERROR(SUMIF(INDIRECT(calc!K$6),$D103,INDIRECT(calc!K$9)),0)+IFERROR(SUMIF(INDIRECT(calc!K$7),$D103,INDIRECT(calc!K$10)),0)+IFERROR(SUMIF(INDIRECT(calc!K$8),$D103,INDIRECT(calc!K$11)),0),"")</f>
        <v>0</v>
      </c>
      <c r="K103" s="162">
        <f ca="1">IFERROR(SUMIF(INDIRECT(calc!L$6),$D103,INDIRECT(calc!L$9)),0)+IFERROR(SUMIF(INDIRECT(calc!L$7),$D103,INDIRECT(calc!L$10)),0)+IFERROR(SUMIF(INDIRECT(calc!L$8),$D103,INDIRECT(calc!L$11)),0)</f>
        <v>0</v>
      </c>
      <c r="L103" s="162">
        <f ca="1">IFERROR(IFERROR(SUMIF(INDIRECT(calc!M$6),$D103,INDIRECT(calc!M$9)),0)+IFERROR(SUMIF(INDIRECT(calc!M$7),$D103,INDIRECT(calc!M$10)),0)+IFERROR(SUMIF(INDIRECT(calc!M$8),$D103,INDIRECT(calc!M$11)),0),"")</f>
        <v>0</v>
      </c>
      <c r="M103" s="162">
        <f ca="1">IFERROR(IFERROR(SUMIF(INDIRECT(calc!N$6),$D103,INDIRECT(calc!N$9)),0)+IFERROR(SUMIF(INDIRECT(calc!N$7),$D103,INDIRECT(calc!N$10)),0)+IFERROR(SUMIF(INDIRECT(calc!N$8),$D103,INDIRECT(calc!N$11)),0),"")</f>
        <v>0</v>
      </c>
      <c r="N103" s="162">
        <f ca="1">IFERROR(IFERROR(SUMIF(INDIRECT(calc!O$6),$D103,INDIRECT(calc!O$9)),0)+IFERROR(SUMIF(INDIRECT(calc!O$7),$D103,INDIRECT(calc!O$10)),0)+IFERROR(SUMIF(INDIRECT(calc!O$8),$D103,INDIRECT(calc!O$11)),0),"")</f>
        <v>0</v>
      </c>
      <c r="O103" s="162">
        <f ca="1">IFERROR(IFERROR(SUMIF(INDIRECT(calc!P$6),$D103,INDIRECT(calc!P$9)),0)+IFERROR(SUMIF(INDIRECT(calc!P$7),$D103,INDIRECT(calc!P$10)),0)+IFERROR(SUMIF(INDIRECT(calc!P$8),$D103,INDIRECT(calc!P$11)),0),"")</f>
        <v>0</v>
      </c>
      <c r="P103" s="162">
        <f ca="1">IFERROR(IFERROR(SUMIF(INDIRECT(calc!Q$6),$D103,INDIRECT(calc!Q$9)),0)+IFERROR(SUMIF(INDIRECT(calc!Q$7),$D103,INDIRECT(calc!Q$10)),0)+IFERROR(SUMIF(INDIRECT(calc!Q$8),$D103,INDIRECT(calc!Q$11)),0),"")</f>
        <v>0</v>
      </c>
      <c r="Q103" s="162">
        <f ca="1">IFERROR(IFERROR(SUMIF(INDIRECT(calc!R$6),$D103,INDIRECT(calc!R$9)),0)+IFERROR(SUMIF(INDIRECT(calc!R$7),$D103,INDIRECT(calc!R$10)),0)+IFERROR(SUMIF(INDIRECT(calc!R$8),$D103,INDIRECT(calc!R$11)),0),"")</f>
        <v>0</v>
      </c>
      <c r="R103" s="162">
        <f ca="1">IFERROR(IFERROR(SUMIF(INDIRECT(calc!S$6),$D103,INDIRECT(calc!S$9)),0)+IFERROR(SUMIF(INDIRECT(calc!S$7),$D103,INDIRECT(calc!S$10)),0)+IFERROR(SUMIF(INDIRECT(calc!S$8),$D103,INDIRECT(calc!S$11)),0),"")</f>
        <v>0</v>
      </c>
      <c r="S103" s="162">
        <f ca="1">IFERROR(IFERROR(SUMIF(INDIRECT(calc!T$6),$D103,INDIRECT(calc!T$9)),0)+IFERROR(SUMIF(INDIRECT(calc!T$7),$D103,INDIRECT(calc!T$10)),0)+IFERROR(SUMIF(INDIRECT(calc!T$8),$D103,INDIRECT(calc!T$11)),0),"")</f>
        <v>0</v>
      </c>
      <c r="T103" s="162">
        <f ca="1">IFERROR(IFERROR(SUMIF(INDIRECT(calc!U$6),$D103,INDIRECT(calc!U$9)),0)+IFERROR(SUMIF(INDIRECT(calc!U$7),$D103,INDIRECT(calc!U$10)),0)+IFERROR(SUMIF(INDIRECT(calc!U$8),$D103,INDIRECT(calc!U$11)),0),"")</f>
        <v>0</v>
      </c>
      <c r="U103" s="162">
        <f ca="1">IFERROR(IFERROR(SUMIF(INDIRECT(calc!V$6),$D103,INDIRECT(calc!V$9)),0)+IFERROR(SUMIF(INDIRECT(calc!V$7),$D103,INDIRECT(calc!V$10)),0)+IFERROR(SUMIF(INDIRECT(calc!V$8),$D103,INDIRECT(calc!V$11)),0),"")</f>
        <v>0</v>
      </c>
      <c r="V103" s="162">
        <f ca="1">IFERROR(IFERROR(SUMIF(INDIRECT(calc!W$6),$D103,INDIRECT(calc!W$9)),0)+IFERROR(SUMIF(INDIRECT(calc!W$7),$D103,INDIRECT(calc!W$10)),0)+IFERROR(SUMIF(INDIRECT(calc!W$8),$D103,INDIRECT(calc!W$11)),0),"")</f>
        <v>0</v>
      </c>
      <c r="W103" s="162">
        <f ca="1">IFERROR(IFERROR(SUMIF(INDIRECT(calc!X$6),$D103,INDIRECT(calc!X$9)),0)+IFERROR(SUMIF(INDIRECT(calc!X$7),$D103,INDIRECT(calc!X$10)),0)+IFERROR(SUMIF(INDIRECT(calc!X$8),$D103,INDIRECT(calc!X$11)),0),"")</f>
        <v>0</v>
      </c>
      <c r="Y103" s="151"/>
    </row>
    <row r="104" spans="3:25">
      <c r="C104" s="163" t="str">
        <f t="shared" ca="1" si="3"/>
        <v/>
      </c>
      <c r="D104" s="136" t="str">
        <f>LEFT(Stocks!D104,9)</f>
        <v>7321207AA</v>
      </c>
      <c r="E104" s="136" t="str">
        <f ca="1">IF(calc!F104="","",IF(OFFSET(INDIRECT(calc!F104),,-1)&lt;&gt;"",OFFSET(INDIRECT(calc!F104),,-1),IF(OFFSET(INDIRECT(calc!F104),,-2)&lt;&gt;"",OFFSET(INDIRECT(calc!F104),,-2),IF(OFFSET(INDIRECT(calc!F104),,-3)&lt;&gt;"",OFFSET(INDIRECT(calc!F104),,-3),IF(OFFSET(INDIRECT(calc!F104),,-4)&lt;&gt;"",OFFSET(INDIRECT(calc!F104),,-4),IF(OFFSET(INDIRECT(calc!F104),,-5)&lt;&gt;"",OFFSET(INDIRECT(calc!F104),,-5),IF(OFFSET(INDIRECT(calc!F104),,-6),OFFSET(INDIRECT(calc!F104),,-6))))))))</f>
        <v/>
      </c>
      <c r="F104" s="159">
        <f>Stocks!B104</f>
        <v>310</v>
      </c>
      <c r="G104" s="159">
        <f t="shared" ca="1" si="4"/>
        <v>0</v>
      </c>
      <c r="H104" s="165">
        <f t="shared" ca="1" si="5"/>
        <v>0</v>
      </c>
      <c r="I104" s="162">
        <f ca="1">IFERROR(IFERROR(SUMIF(INDIRECT(calc!J$6),$D104,INDIRECT(calc!J$9)),0)+IFERROR(SUMIF(INDIRECT(calc!J$7),$D104,INDIRECT(calc!J$10)),0)+IFERROR(SUMIF(INDIRECT(calc!J$8),$D104,INDIRECT(calc!J$11)),0),"")</f>
        <v>0</v>
      </c>
      <c r="J104" s="162">
        <f ca="1">IFERROR(IFERROR(SUMIF(INDIRECT(calc!K$6),$D104,INDIRECT(calc!K$9)),0)+IFERROR(SUMIF(INDIRECT(calc!K$7),$D104,INDIRECT(calc!K$10)),0)+IFERROR(SUMIF(INDIRECT(calc!K$8),$D104,INDIRECT(calc!K$11)),0),"")</f>
        <v>0</v>
      </c>
      <c r="K104" s="162">
        <f ca="1">IFERROR(SUMIF(INDIRECT(calc!L$6),$D104,INDIRECT(calc!L$9)),0)+IFERROR(SUMIF(INDIRECT(calc!L$7),$D104,INDIRECT(calc!L$10)),0)+IFERROR(SUMIF(INDIRECT(calc!L$8),$D104,INDIRECT(calc!L$11)),0)</f>
        <v>0</v>
      </c>
      <c r="L104" s="162">
        <f ca="1">IFERROR(IFERROR(SUMIF(INDIRECT(calc!M$6),$D104,INDIRECT(calc!M$9)),0)+IFERROR(SUMIF(INDIRECT(calc!M$7),$D104,INDIRECT(calc!M$10)),0)+IFERROR(SUMIF(INDIRECT(calc!M$8),$D104,INDIRECT(calc!M$11)),0),"")</f>
        <v>0</v>
      </c>
      <c r="M104" s="162">
        <f ca="1">IFERROR(IFERROR(SUMIF(INDIRECT(calc!N$6),$D104,INDIRECT(calc!N$9)),0)+IFERROR(SUMIF(INDIRECT(calc!N$7),$D104,INDIRECT(calc!N$10)),0)+IFERROR(SUMIF(INDIRECT(calc!N$8),$D104,INDIRECT(calc!N$11)),0),"")</f>
        <v>0</v>
      </c>
      <c r="N104" s="162">
        <f ca="1">IFERROR(IFERROR(SUMIF(INDIRECT(calc!O$6),$D104,INDIRECT(calc!O$9)),0)+IFERROR(SUMIF(INDIRECT(calc!O$7),$D104,INDIRECT(calc!O$10)),0)+IFERROR(SUMIF(INDIRECT(calc!O$8),$D104,INDIRECT(calc!O$11)),0),"")</f>
        <v>0</v>
      </c>
      <c r="O104" s="162">
        <f ca="1">IFERROR(IFERROR(SUMIF(INDIRECT(calc!P$6),$D104,INDIRECT(calc!P$9)),0)+IFERROR(SUMIF(INDIRECT(calc!P$7),$D104,INDIRECT(calc!P$10)),0)+IFERROR(SUMIF(INDIRECT(calc!P$8),$D104,INDIRECT(calc!P$11)),0),"")</f>
        <v>0</v>
      </c>
      <c r="P104" s="162">
        <f ca="1">IFERROR(IFERROR(SUMIF(INDIRECT(calc!Q$6),$D104,INDIRECT(calc!Q$9)),0)+IFERROR(SUMIF(INDIRECT(calc!Q$7),$D104,INDIRECT(calc!Q$10)),0)+IFERROR(SUMIF(INDIRECT(calc!Q$8),$D104,INDIRECT(calc!Q$11)),0),"")</f>
        <v>0</v>
      </c>
      <c r="Q104" s="162">
        <f ca="1">IFERROR(IFERROR(SUMIF(INDIRECT(calc!R$6),$D104,INDIRECT(calc!R$9)),0)+IFERROR(SUMIF(INDIRECT(calc!R$7),$D104,INDIRECT(calc!R$10)),0)+IFERROR(SUMIF(INDIRECT(calc!R$8),$D104,INDIRECT(calc!R$11)),0),"")</f>
        <v>0</v>
      </c>
      <c r="R104" s="162">
        <f ca="1">IFERROR(IFERROR(SUMIF(INDIRECT(calc!S$6),$D104,INDIRECT(calc!S$9)),0)+IFERROR(SUMIF(INDIRECT(calc!S$7),$D104,INDIRECT(calc!S$10)),0)+IFERROR(SUMIF(INDIRECT(calc!S$8),$D104,INDIRECT(calc!S$11)),0),"")</f>
        <v>0</v>
      </c>
      <c r="S104" s="162">
        <f ca="1">IFERROR(IFERROR(SUMIF(INDIRECT(calc!T$6),$D104,INDIRECT(calc!T$9)),0)+IFERROR(SUMIF(INDIRECT(calc!T$7),$D104,INDIRECT(calc!T$10)),0)+IFERROR(SUMIF(INDIRECT(calc!T$8),$D104,INDIRECT(calc!T$11)),0),"")</f>
        <v>0</v>
      </c>
      <c r="T104" s="162">
        <f ca="1">IFERROR(IFERROR(SUMIF(INDIRECT(calc!U$6),$D104,INDIRECT(calc!U$9)),0)+IFERROR(SUMIF(INDIRECT(calc!U$7),$D104,INDIRECT(calc!U$10)),0)+IFERROR(SUMIF(INDIRECT(calc!U$8),$D104,INDIRECT(calc!U$11)),0),"")</f>
        <v>0</v>
      </c>
      <c r="U104" s="162">
        <f ca="1">IFERROR(IFERROR(SUMIF(INDIRECT(calc!V$6),$D104,INDIRECT(calc!V$9)),0)+IFERROR(SUMIF(INDIRECT(calc!V$7),$D104,INDIRECT(calc!V$10)),0)+IFERROR(SUMIF(INDIRECT(calc!V$8),$D104,INDIRECT(calc!V$11)),0),"")</f>
        <v>0</v>
      </c>
      <c r="V104" s="162">
        <f ca="1">IFERROR(IFERROR(SUMIF(INDIRECT(calc!W$6),$D104,INDIRECT(calc!W$9)),0)+IFERROR(SUMIF(INDIRECT(calc!W$7),$D104,INDIRECT(calc!W$10)),0)+IFERROR(SUMIF(INDIRECT(calc!W$8),$D104,INDIRECT(calc!W$11)),0),"")</f>
        <v>0</v>
      </c>
      <c r="W104" s="162">
        <f ca="1">IFERROR(IFERROR(SUMIF(INDIRECT(calc!X$6),$D104,INDIRECT(calc!X$9)),0)+IFERROR(SUMIF(INDIRECT(calc!X$7),$D104,INDIRECT(calc!X$10)),0)+IFERROR(SUMIF(INDIRECT(calc!X$8),$D104,INDIRECT(calc!X$11)),0),"")</f>
        <v>0</v>
      </c>
      <c r="Y104" s="151"/>
    </row>
    <row r="105" spans="3:25">
      <c r="C105" s="163" t="str">
        <f t="shared" ca="1" si="3"/>
        <v/>
      </c>
      <c r="D105" s="136" t="str">
        <f>LEFT(Stocks!D105,9)</f>
        <v>7432753AA</v>
      </c>
      <c r="E105" s="136" t="str">
        <f ca="1">IF(calc!F105="","",IF(OFFSET(INDIRECT(calc!F105),,-1)&lt;&gt;"",OFFSET(INDIRECT(calc!F105),,-1),IF(OFFSET(INDIRECT(calc!F105),,-2)&lt;&gt;"",OFFSET(INDIRECT(calc!F105),,-2),IF(OFFSET(INDIRECT(calc!F105),,-3)&lt;&gt;"",OFFSET(INDIRECT(calc!F105),,-3),IF(OFFSET(INDIRECT(calc!F105),,-4)&lt;&gt;"",OFFSET(INDIRECT(calc!F105),,-4),IF(OFFSET(INDIRECT(calc!F105),,-5)&lt;&gt;"",OFFSET(INDIRECT(calc!F105),,-5),IF(OFFSET(INDIRECT(calc!F105),,-6),OFFSET(INDIRECT(calc!F105),,-6))))))))</f>
        <v>FILL VENT LINE</v>
      </c>
      <c r="F105" s="159">
        <f>Stocks!B105</f>
        <v>7</v>
      </c>
      <c r="G105" s="159">
        <f t="shared" ca="1" si="4"/>
        <v>5</v>
      </c>
      <c r="H105" s="165">
        <f t="shared" ca="1" si="5"/>
        <v>0</v>
      </c>
      <c r="I105" s="162">
        <f ca="1">IFERROR(IFERROR(SUMIF(INDIRECT(calc!J$6),$D105,INDIRECT(calc!J$9)),0)+IFERROR(SUMIF(INDIRECT(calc!J$7),$D105,INDIRECT(calc!J$10)),0)+IFERROR(SUMIF(INDIRECT(calc!J$8),$D105,INDIRECT(calc!J$11)),0),"")</f>
        <v>0</v>
      </c>
      <c r="J105" s="162">
        <f ca="1">IFERROR(IFERROR(SUMIF(INDIRECT(calc!K$6),$D105,INDIRECT(calc!K$9)),0)+IFERROR(SUMIF(INDIRECT(calc!K$7),$D105,INDIRECT(calc!K$10)),0)+IFERROR(SUMIF(INDIRECT(calc!K$8),$D105,INDIRECT(calc!K$11)),0),"")</f>
        <v>0</v>
      </c>
      <c r="K105" s="162">
        <f ca="1">IFERROR(SUMIF(INDIRECT(calc!L$6),$D105,INDIRECT(calc!L$9)),0)+IFERROR(SUMIF(INDIRECT(calc!L$7),$D105,INDIRECT(calc!L$10)),0)+IFERROR(SUMIF(INDIRECT(calc!L$8),$D105,INDIRECT(calc!L$11)),0)</f>
        <v>5</v>
      </c>
      <c r="L105" s="162">
        <f ca="1">IFERROR(IFERROR(SUMIF(INDIRECT(calc!M$6),$D105,INDIRECT(calc!M$9)),0)+IFERROR(SUMIF(INDIRECT(calc!M$7),$D105,INDIRECT(calc!M$10)),0)+IFERROR(SUMIF(INDIRECT(calc!M$8),$D105,INDIRECT(calc!M$11)),0),"")</f>
        <v>0</v>
      </c>
      <c r="M105" s="162">
        <f ca="1">IFERROR(IFERROR(SUMIF(INDIRECT(calc!N$6),$D105,INDIRECT(calc!N$9)),0)+IFERROR(SUMIF(INDIRECT(calc!N$7),$D105,INDIRECT(calc!N$10)),0)+IFERROR(SUMIF(INDIRECT(calc!N$8),$D105,INDIRECT(calc!N$11)),0),"")</f>
        <v>0</v>
      </c>
      <c r="N105" s="162">
        <f ca="1">IFERROR(IFERROR(SUMIF(INDIRECT(calc!O$6),$D105,INDIRECT(calc!O$9)),0)+IFERROR(SUMIF(INDIRECT(calc!O$7),$D105,INDIRECT(calc!O$10)),0)+IFERROR(SUMIF(INDIRECT(calc!O$8),$D105,INDIRECT(calc!O$11)),0),"")</f>
        <v>0</v>
      </c>
      <c r="O105" s="162">
        <f ca="1">IFERROR(IFERROR(SUMIF(INDIRECT(calc!P$6),$D105,INDIRECT(calc!P$9)),0)+IFERROR(SUMIF(INDIRECT(calc!P$7),$D105,INDIRECT(calc!P$10)),0)+IFERROR(SUMIF(INDIRECT(calc!P$8),$D105,INDIRECT(calc!P$11)),0),"")</f>
        <v>0</v>
      </c>
      <c r="P105" s="162">
        <f ca="1">IFERROR(IFERROR(SUMIF(INDIRECT(calc!Q$6),$D105,INDIRECT(calc!Q$9)),0)+IFERROR(SUMIF(INDIRECT(calc!Q$7),$D105,INDIRECT(calc!Q$10)),0)+IFERROR(SUMIF(INDIRECT(calc!Q$8),$D105,INDIRECT(calc!Q$11)),0),"")</f>
        <v>0</v>
      </c>
      <c r="Q105" s="162">
        <f ca="1">IFERROR(IFERROR(SUMIF(INDIRECT(calc!R$6),$D105,INDIRECT(calc!R$9)),0)+IFERROR(SUMIF(INDIRECT(calc!R$7),$D105,INDIRECT(calc!R$10)),0)+IFERROR(SUMIF(INDIRECT(calc!R$8),$D105,INDIRECT(calc!R$11)),0),"")</f>
        <v>0</v>
      </c>
      <c r="R105" s="162">
        <f ca="1">IFERROR(IFERROR(SUMIF(INDIRECT(calc!S$6),$D105,INDIRECT(calc!S$9)),0)+IFERROR(SUMIF(INDIRECT(calc!S$7),$D105,INDIRECT(calc!S$10)),0)+IFERROR(SUMIF(INDIRECT(calc!S$8),$D105,INDIRECT(calc!S$11)),0),"")</f>
        <v>0</v>
      </c>
      <c r="S105" s="162">
        <f ca="1">IFERROR(IFERROR(SUMIF(INDIRECT(calc!T$6),$D105,INDIRECT(calc!T$9)),0)+IFERROR(SUMIF(INDIRECT(calc!T$7),$D105,INDIRECT(calc!T$10)),0)+IFERROR(SUMIF(INDIRECT(calc!T$8),$D105,INDIRECT(calc!T$11)),0),"")</f>
        <v>0</v>
      </c>
      <c r="T105" s="162">
        <f ca="1">IFERROR(IFERROR(SUMIF(INDIRECT(calc!U$6),$D105,INDIRECT(calc!U$9)),0)+IFERROR(SUMIF(INDIRECT(calc!U$7),$D105,INDIRECT(calc!U$10)),0)+IFERROR(SUMIF(INDIRECT(calc!U$8),$D105,INDIRECT(calc!U$11)),0),"")</f>
        <v>0</v>
      </c>
      <c r="U105" s="162">
        <f ca="1">IFERROR(IFERROR(SUMIF(INDIRECT(calc!V$6),$D105,INDIRECT(calc!V$9)),0)+IFERROR(SUMIF(INDIRECT(calc!V$7),$D105,INDIRECT(calc!V$10)),0)+IFERROR(SUMIF(INDIRECT(calc!V$8),$D105,INDIRECT(calc!V$11)),0),"")</f>
        <v>0</v>
      </c>
      <c r="V105" s="162">
        <f ca="1">IFERROR(IFERROR(SUMIF(INDIRECT(calc!W$6),$D105,INDIRECT(calc!W$9)),0)+IFERROR(SUMIF(INDIRECT(calc!W$7),$D105,INDIRECT(calc!W$10)),0)+IFERROR(SUMIF(INDIRECT(calc!W$8),$D105,INDIRECT(calc!W$11)),0),"")</f>
        <v>0</v>
      </c>
      <c r="W105" s="162">
        <f ca="1">IFERROR(IFERROR(SUMIF(INDIRECT(calc!X$6),$D105,INDIRECT(calc!X$9)),0)+IFERROR(SUMIF(INDIRECT(calc!X$7),$D105,INDIRECT(calc!X$10)),0)+IFERROR(SUMIF(INDIRECT(calc!X$8),$D105,INDIRECT(calc!X$11)),0),"")</f>
        <v>0</v>
      </c>
      <c r="Y105" s="151"/>
    </row>
    <row r="106" spans="3:25">
      <c r="C106" s="163" t="str">
        <f t="shared" ca="1" si="3"/>
        <v/>
      </c>
      <c r="D106" s="136" t="str">
        <f>LEFT(Stocks!D106,9)</f>
        <v>7510365AA</v>
      </c>
      <c r="E106" s="136" t="str">
        <f ca="1">IF(calc!F106="","",IF(OFFSET(INDIRECT(calc!F106),,-1)&lt;&gt;"",OFFSET(INDIRECT(calc!F106),,-1),IF(OFFSET(INDIRECT(calc!F106),,-2)&lt;&gt;"",OFFSET(INDIRECT(calc!F106),,-2),IF(OFFSET(INDIRECT(calc!F106),,-3)&lt;&gt;"",OFFSET(INDIRECT(calc!F106),,-3),IF(OFFSET(INDIRECT(calc!F106),,-4)&lt;&gt;"",OFFSET(INDIRECT(calc!F106),,-4),IF(OFFSET(INDIRECT(calc!F106),,-5)&lt;&gt;"",OFFSET(INDIRECT(calc!F106),,-5),IF(OFFSET(INDIRECT(calc!F106),,-6),OFFSET(INDIRECT(calc!F106),,-6))))))))</f>
        <v>HEATSHIELD</v>
      </c>
      <c r="F106" s="159">
        <f>Stocks!B106</f>
        <v>155</v>
      </c>
      <c r="G106" s="159">
        <f t="shared" ca="1" si="4"/>
        <v>5</v>
      </c>
      <c r="H106" s="165">
        <f t="shared" ca="1" si="5"/>
        <v>0</v>
      </c>
      <c r="I106" s="162">
        <f ca="1">IFERROR(IFERROR(SUMIF(INDIRECT(calc!J$6),$D106,INDIRECT(calc!J$9)),0)+IFERROR(SUMIF(INDIRECT(calc!J$7),$D106,INDIRECT(calc!J$10)),0)+IFERROR(SUMIF(INDIRECT(calc!J$8),$D106,INDIRECT(calc!J$11)),0),"")</f>
        <v>0</v>
      </c>
      <c r="J106" s="162">
        <f ca="1">IFERROR(IFERROR(SUMIF(INDIRECT(calc!K$6),$D106,INDIRECT(calc!K$9)),0)+IFERROR(SUMIF(INDIRECT(calc!K$7),$D106,INDIRECT(calc!K$10)),0)+IFERROR(SUMIF(INDIRECT(calc!K$8),$D106,INDIRECT(calc!K$11)),0),"")</f>
        <v>0</v>
      </c>
      <c r="K106" s="162">
        <f ca="1">IFERROR(SUMIF(INDIRECT(calc!L$6),$D106,INDIRECT(calc!L$9)),0)+IFERROR(SUMIF(INDIRECT(calc!L$7),$D106,INDIRECT(calc!L$10)),0)+IFERROR(SUMIF(INDIRECT(calc!L$8),$D106,INDIRECT(calc!L$11)),0)</f>
        <v>5</v>
      </c>
      <c r="L106" s="162">
        <f ca="1">IFERROR(IFERROR(SUMIF(INDIRECT(calc!M$6),$D106,INDIRECT(calc!M$9)),0)+IFERROR(SUMIF(INDIRECT(calc!M$7),$D106,INDIRECT(calc!M$10)),0)+IFERROR(SUMIF(INDIRECT(calc!M$8),$D106,INDIRECT(calc!M$11)),0),"")</f>
        <v>0</v>
      </c>
      <c r="M106" s="162">
        <f ca="1">IFERROR(IFERROR(SUMIF(INDIRECT(calc!N$6),$D106,INDIRECT(calc!N$9)),0)+IFERROR(SUMIF(INDIRECT(calc!N$7),$D106,INDIRECT(calc!N$10)),0)+IFERROR(SUMIF(INDIRECT(calc!N$8),$D106,INDIRECT(calc!N$11)),0),"")</f>
        <v>0</v>
      </c>
      <c r="N106" s="162">
        <f ca="1">IFERROR(IFERROR(SUMIF(INDIRECT(calc!O$6),$D106,INDIRECT(calc!O$9)),0)+IFERROR(SUMIF(INDIRECT(calc!O$7),$D106,INDIRECT(calc!O$10)),0)+IFERROR(SUMIF(INDIRECT(calc!O$8),$D106,INDIRECT(calc!O$11)),0),"")</f>
        <v>0</v>
      </c>
      <c r="O106" s="162">
        <f ca="1">IFERROR(IFERROR(SUMIF(INDIRECT(calc!P$6),$D106,INDIRECT(calc!P$9)),0)+IFERROR(SUMIF(INDIRECT(calc!P$7),$D106,INDIRECT(calc!P$10)),0)+IFERROR(SUMIF(INDIRECT(calc!P$8),$D106,INDIRECT(calc!P$11)),0),"")</f>
        <v>0</v>
      </c>
      <c r="P106" s="162">
        <f ca="1">IFERROR(IFERROR(SUMIF(INDIRECT(calc!Q$6),$D106,INDIRECT(calc!Q$9)),0)+IFERROR(SUMIF(INDIRECT(calc!Q$7),$D106,INDIRECT(calc!Q$10)),0)+IFERROR(SUMIF(INDIRECT(calc!Q$8),$D106,INDIRECT(calc!Q$11)),0),"")</f>
        <v>0</v>
      </c>
      <c r="Q106" s="162">
        <f ca="1">IFERROR(IFERROR(SUMIF(INDIRECT(calc!R$6),$D106,INDIRECT(calc!R$9)),0)+IFERROR(SUMIF(INDIRECT(calc!R$7),$D106,INDIRECT(calc!R$10)),0)+IFERROR(SUMIF(INDIRECT(calc!R$8),$D106,INDIRECT(calc!R$11)),0),"")</f>
        <v>0</v>
      </c>
      <c r="R106" s="162">
        <f ca="1">IFERROR(IFERROR(SUMIF(INDIRECT(calc!S$6),$D106,INDIRECT(calc!S$9)),0)+IFERROR(SUMIF(INDIRECT(calc!S$7),$D106,INDIRECT(calc!S$10)),0)+IFERROR(SUMIF(INDIRECT(calc!S$8),$D106,INDIRECT(calc!S$11)),0),"")</f>
        <v>0</v>
      </c>
      <c r="S106" s="162">
        <f ca="1">IFERROR(IFERROR(SUMIF(INDIRECT(calc!T$6),$D106,INDIRECT(calc!T$9)),0)+IFERROR(SUMIF(INDIRECT(calc!T$7),$D106,INDIRECT(calc!T$10)),0)+IFERROR(SUMIF(INDIRECT(calc!T$8),$D106,INDIRECT(calc!T$11)),0),"")</f>
        <v>0</v>
      </c>
      <c r="T106" s="162">
        <f ca="1">IFERROR(IFERROR(SUMIF(INDIRECT(calc!U$6),$D106,INDIRECT(calc!U$9)),0)+IFERROR(SUMIF(INDIRECT(calc!U$7),$D106,INDIRECT(calc!U$10)),0)+IFERROR(SUMIF(INDIRECT(calc!U$8),$D106,INDIRECT(calc!U$11)),0),"")</f>
        <v>0</v>
      </c>
      <c r="U106" s="162">
        <f ca="1">IFERROR(IFERROR(SUMIF(INDIRECT(calc!V$6),$D106,INDIRECT(calc!V$9)),0)+IFERROR(SUMIF(INDIRECT(calc!V$7),$D106,INDIRECT(calc!V$10)),0)+IFERROR(SUMIF(INDIRECT(calc!V$8),$D106,INDIRECT(calc!V$11)),0),"")</f>
        <v>0</v>
      </c>
      <c r="V106" s="162">
        <f ca="1">IFERROR(IFERROR(SUMIF(INDIRECT(calc!W$6),$D106,INDIRECT(calc!W$9)),0)+IFERROR(SUMIF(INDIRECT(calc!W$7),$D106,INDIRECT(calc!W$10)),0)+IFERROR(SUMIF(INDIRECT(calc!W$8),$D106,INDIRECT(calc!W$11)),0),"")</f>
        <v>0</v>
      </c>
      <c r="W106" s="162">
        <f ca="1">IFERROR(IFERROR(SUMIF(INDIRECT(calc!X$6),$D106,INDIRECT(calc!X$9)),0)+IFERROR(SUMIF(INDIRECT(calc!X$7),$D106,INDIRECT(calc!X$10)),0)+IFERROR(SUMIF(INDIRECT(calc!X$8),$D106,INDIRECT(calc!X$11)),0),"")</f>
        <v>0</v>
      </c>
      <c r="Y106" s="151"/>
    </row>
    <row r="107" spans="3:25">
      <c r="C107" s="163" t="str">
        <f t="shared" ca="1" si="3"/>
        <v/>
      </c>
      <c r="D107" s="136" t="str">
        <f>LEFT(Stocks!D107,9)</f>
        <v>7510365UA</v>
      </c>
      <c r="E107" s="136" t="str">
        <f ca="1">IF(calc!F107="","",IF(OFFSET(INDIRECT(calc!F107),,-1)&lt;&gt;"",OFFSET(INDIRECT(calc!F107),,-1),IF(OFFSET(INDIRECT(calc!F107),,-2)&lt;&gt;"",OFFSET(INDIRECT(calc!F107),,-2),IF(OFFSET(INDIRECT(calc!F107),,-3)&lt;&gt;"",OFFSET(INDIRECT(calc!F107),,-3),IF(OFFSET(INDIRECT(calc!F107),,-4)&lt;&gt;"",OFFSET(INDIRECT(calc!F107),,-4),IF(OFFSET(INDIRECT(calc!F107),,-5)&lt;&gt;"",OFFSET(INDIRECT(calc!F107),,-5),IF(OFFSET(INDIRECT(calc!F107),,-6),OFFSET(INDIRECT(calc!F107),,-6))))))))</f>
        <v/>
      </c>
      <c r="F107" s="159">
        <f>Stocks!B107</f>
        <v>1</v>
      </c>
      <c r="G107" s="159">
        <f t="shared" ca="1" si="4"/>
        <v>0</v>
      </c>
      <c r="H107" s="165">
        <f t="shared" ca="1" si="5"/>
        <v>0</v>
      </c>
      <c r="I107" s="162">
        <f ca="1">IFERROR(IFERROR(SUMIF(INDIRECT(calc!J$6),$D107,INDIRECT(calc!J$9)),0)+IFERROR(SUMIF(INDIRECT(calc!J$7),$D107,INDIRECT(calc!J$10)),0)+IFERROR(SUMIF(INDIRECT(calc!J$8),$D107,INDIRECT(calc!J$11)),0),"")</f>
        <v>0</v>
      </c>
      <c r="J107" s="162">
        <f ca="1">IFERROR(IFERROR(SUMIF(INDIRECT(calc!K$6),$D107,INDIRECT(calc!K$9)),0)+IFERROR(SUMIF(INDIRECT(calc!K$7),$D107,INDIRECT(calc!K$10)),0)+IFERROR(SUMIF(INDIRECT(calc!K$8),$D107,INDIRECT(calc!K$11)),0),"")</f>
        <v>0</v>
      </c>
      <c r="K107" s="162">
        <f ca="1">IFERROR(SUMIF(INDIRECT(calc!L$6),$D107,INDIRECT(calc!L$9)),0)+IFERROR(SUMIF(INDIRECT(calc!L$7),$D107,INDIRECT(calc!L$10)),0)+IFERROR(SUMIF(INDIRECT(calc!L$8),$D107,INDIRECT(calc!L$11)),0)</f>
        <v>0</v>
      </c>
      <c r="L107" s="162">
        <f ca="1">IFERROR(IFERROR(SUMIF(INDIRECT(calc!M$6),$D107,INDIRECT(calc!M$9)),0)+IFERROR(SUMIF(INDIRECT(calc!M$7),$D107,INDIRECT(calc!M$10)),0)+IFERROR(SUMIF(INDIRECT(calc!M$8),$D107,INDIRECT(calc!M$11)),0),"")</f>
        <v>0</v>
      </c>
      <c r="M107" s="162">
        <f ca="1">IFERROR(IFERROR(SUMIF(INDIRECT(calc!N$6),$D107,INDIRECT(calc!N$9)),0)+IFERROR(SUMIF(INDIRECT(calc!N$7),$D107,INDIRECT(calc!N$10)),0)+IFERROR(SUMIF(INDIRECT(calc!N$8),$D107,INDIRECT(calc!N$11)),0),"")</f>
        <v>0</v>
      </c>
      <c r="N107" s="162">
        <f ca="1">IFERROR(IFERROR(SUMIF(INDIRECT(calc!O$6),$D107,INDIRECT(calc!O$9)),0)+IFERROR(SUMIF(INDIRECT(calc!O$7),$D107,INDIRECT(calc!O$10)),0)+IFERROR(SUMIF(INDIRECT(calc!O$8),$D107,INDIRECT(calc!O$11)),0),"")</f>
        <v>0</v>
      </c>
      <c r="O107" s="162">
        <f ca="1">IFERROR(IFERROR(SUMIF(INDIRECT(calc!P$6),$D107,INDIRECT(calc!P$9)),0)+IFERROR(SUMIF(INDIRECT(calc!P$7),$D107,INDIRECT(calc!P$10)),0)+IFERROR(SUMIF(INDIRECT(calc!P$8),$D107,INDIRECT(calc!P$11)),0),"")</f>
        <v>0</v>
      </c>
      <c r="P107" s="162">
        <f ca="1">IFERROR(IFERROR(SUMIF(INDIRECT(calc!Q$6),$D107,INDIRECT(calc!Q$9)),0)+IFERROR(SUMIF(INDIRECT(calc!Q$7),$D107,INDIRECT(calc!Q$10)),0)+IFERROR(SUMIF(INDIRECT(calc!Q$8),$D107,INDIRECT(calc!Q$11)),0),"")</f>
        <v>0</v>
      </c>
      <c r="Q107" s="162">
        <f ca="1">IFERROR(IFERROR(SUMIF(INDIRECT(calc!R$6),$D107,INDIRECT(calc!R$9)),0)+IFERROR(SUMIF(INDIRECT(calc!R$7),$D107,INDIRECT(calc!R$10)),0)+IFERROR(SUMIF(INDIRECT(calc!R$8),$D107,INDIRECT(calc!R$11)),0),"")</f>
        <v>0</v>
      </c>
      <c r="R107" s="162">
        <f ca="1">IFERROR(IFERROR(SUMIF(INDIRECT(calc!S$6),$D107,INDIRECT(calc!S$9)),0)+IFERROR(SUMIF(INDIRECT(calc!S$7),$D107,INDIRECT(calc!S$10)),0)+IFERROR(SUMIF(INDIRECT(calc!S$8),$D107,INDIRECT(calc!S$11)),0),"")</f>
        <v>0</v>
      </c>
      <c r="S107" s="162">
        <f ca="1">IFERROR(IFERROR(SUMIF(INDIRECT(calc!T$6),$D107,INDIRECT(calc!T$9)),0)+IFERROR(SUMIF(INDIRECT(calc!T$7),$D107,INDIRECT(calc!T$10)),0)+IFERROR(SUMIF(INDIRECT(calc!T$8),$D107,INDIRECT(calc!T$11)),0),"")</f>
        <v>0</v>
      </c>
      <c r="T107" s="162">
        <f ca="1">IFERROR(IFERROR(SUMIF(INDIRECT(calc!U$6),$D107,INDIRECT(calc!U$9)),0)+IFERROR(SUMIF(INDIRECT(calc!U$7),$D107,INDIRECT(calc!U$10)),0)+IFERROR(SUMIF(INDIRECT(calc!U$8),$D107,INDIRECT(calc!U$11)),0),"")</f>
        <v>0</v>
      </c>
      <c r="U107" s="162">
        <f ca="1">IFERROR(IFERROR(SUMIF(INDIRECT(calc!V$6),$D107,INDIRECT(calc!V$9)),0)+IFERROR(SUMIF(INDIRECT(calc!V$7),$D107,INDIRECT(calc!V$10)),0)+IFERROR(SUMIF(INDIRECT(calc!V$8),$D107,INDIRECT(calc!V$11)),0),"")</f>
        <v>0</v>
      </c>
      <c r="V107" s="162">
        <f ca="1">IFERROR(IFERROR(SUMIF(INDIRECT(calc!W$6),$D107,INDIRECT(calc!W$9)),0)+IFERROR(SUMIF(INDIRECT(calc!W$7),$D107,INDIRECT(calc!W$10)),0)+IFERROR(SUMIF(INDIRECT(calc!W$8),$D107,INDIRECT(calc!W$11)),0),"")</f>
        <v>0</v>
      </c>
      <c r="W107" s="162">
        <f ca="1">IFERROR(IFERROR(SUMIF(INDIRECT(calc!X$6),$D107,INDIRECT(calc!X$9)),0)+IFERROR(SUMIF(INDIRECT(calc!X$7),$D107,INDIRECT(calc!X$10)),0)+IFERROR(SUMIF(INDIRECT(calc!X$8),$D107,INDIRECT(calc!X$11)),0),"")</f>
        <v>0</v>
      </c>
      <c r="Y107" s="151"/>
    </row>
    <row r="108" spans="3:25">
      <c r="C108" s="163" t="str">
        <f t="shared" ca="1" si="3"/>
        <v/>
      </c>
      <c r="D108" s="136" t="str">
        <f>LEFT(Stocks!D108,9)</f>
        <v>7540209UA</v>
      </c>
      <c r="E108" s="136" t="str">
        <f ca="1">IF(calc!F108="","",IF(OFFSET(INDIRECT(calc!F108),,-1)&lt;&gt;"",OFFSET(INDIRECT(calc!F108),,-1),IF(OFFSET(INDIRECT(calc!F108),,-2)&lt;&gt;"",OFFSET(INDIRECT(calc!F108),,-2),IF(OFFSET(INDIRECT(calc!F108),,-3)&lt;&gt;"",OFFSET(INDIRECT(calc!F108),,-3),IF(OFFSET(INDIRECT(calc!F108),,-4)&lt;&gt;"",OFFSET(INDIRECT(calc!F108),,-4),IF(OFFSET(INDIRECT(calc!F108),,-5)&lt;&gt;"",OFFSET(INDIRECT(calc!F108),,-5),IF(OFFSET(INDIRECT(calc!F108),,-6),OFFSET(INDIRECT(calc!F108),,-6))))))))</f>
        <v/>
      </c>
      <c r="F108" s="159">
        <f>Stocks!B108</f>
        <v>80</v>
      </c>
      <c r="G108" s="159">
        <f t="shared" ca="1" si="4"/>
        <v>0</v>
      </c>
      <c r="H108" s="165">
        <f t="shared" ca="1" si="5"/>
        <v>0</v>
      </c>
      <c r="I108" s="162">
        <f ca="1">IFERROR(IFERROR(SUMIF(INDIRECT(calc!J$6),$D108,INDIRECT(calc!J$9)),0)+IFERROR(SUMIF(INDIRECT(calc!J$7),$D108,INDIRECT(calc!J$10)),0)+IFERROR(SUMIF(INDIRECT(calc!J$8),$D108,INDIRECT(calc!J$11)),0),"")</f>
        <v>0</v>
      </c>
      <c r="J108" s="162">
        <f ca="1">IFERROR(IFERROR(SUMIF(INDIRECT(calc!K$6),$D108,INDIRECT(calc!K$9)),0)+IFERROR(SUMIF(INDIRECT(calc!K$7),$D108,INDIRECT(calc!K$10)),0)+IFERROR(SUMIF(INDIRECT(calc!K$8),$D108,INDIRECT(calc!K$11)),0),"")</f>
        <v>0</v>
      </c>
      <c r="K108" s="162">
        <f ca="1">IFERROR(SUMIF(INDIRECT(calc!L$6),$D108,INDIRECT(calc!L$9)),0)+IFERROR(SUMIF(INDIRECT(calc!L$7),$D108,INDIRECT(calc!L$10)),0)+IFERROR(SUMIF(INDIRECT(calc!L$8),$D108,INDIRECT(calc!L$11)),0)</f>
        <v>0</v>
      </c>
      <c r="L108" s="162">
        <f ca="1">IFERROR(IFERROR(SUMIF(INDIRECT(calc!M$6),$D108,INDIRECT(calc!M$9)),0)+IFERROR(SUMIF(INDIRECT(calc!M$7),$D108,INDIRECT(calc!M$10)),0)+IFERROR(SUMIF(INDIRECT(calc!M$8),$D108,INDIRECT(calc!M$11)),0),"")</f>
        <v>0</v>
      </c>
      <c r="M108" s="162">
        <f ca="1">IFERROR(IFERROR(SUMIF(INDIRECT(calc!N$6),$D108,INDIRECT(calc!N$9)),0)+IFERROR(SUMIF(INDIRECT(calc!N$7),$D108,INDIRECT(calc!N$10)),0)+IFERROR(SUMIF(INDIRECT(calc!N$8),$D108,INDIRECT(calc!N$11)),0),"")</f>
        <v>0</v>
      </c>
      <c r="N108" s="162">
        <f ca="1">IFERROR(IFERROR(SUMIF(INDIRECT(calc!O$6),$D108,INDIRECT(calc!O$9)),0)+IFERROR(SUMIF(INDIRECT(calc!O$7),$D108,INDIRECT(calc!O$10)),0)+IFERROR(SUMIF(INDIRECT(calc!O$8),$D108,INDIRECT(calc!O$11)),0),"")</f>
        <v>0</v>
      </c>
      <c r="O108" s="162">
        <f ca="1">IFERROR(IFERROR(SUMIF(INDIRECT(calc!P$6),$D108,INDIRECT(calc!P$9)),0)+IFERROR(SUMIF(INDIRECT(calc!P$7),$D108,INDIRECT(calc!P$10)),0)+IFERROR(SUMIF(INDIRECT(calc!P$8),$D108,INDIRECT(calc!P$11)),0),"")</f>
        <v>0</v>
      </c>
      <c r="P108" s="162">
        <f ca="1">IFERROR(IFERROR(SUMIF(INDIRECT(calc!Q$6),$D108,INDIRECT(calc!Q$9)),0)+IFERROR(SUMIF(INDIRECT(calc!Q$7),$D108,INDIRECT(calc!Q$10)),0)+IFERROR(SUMIF(INDIRECT(calc!Q$8),$D108,INDIRECT(calc!Q$11)),0),"")</f>
        <v>0</v>
      </c>
      <c r="Q108" s="162">
        <f ca="1">IFERROR(IFERROR(SUMIF(INDIRECT(calc!R$6),$D108,INDIRECT(calc!R$9)),0)+IFERROR(SUMIF(INDIRECT(calc!R$7),$D108,INDIRECT(calc!R$10)),0)+IFERROR(SUMIF(INDIRECT(calc!R$8),$D108,INDIRECT(calc!R$11)),0),"")</f>
        <v>0</v>
      </c>
      <c r="R108" s="162">
        <f ca="1">IFERROR(IFERROR(SUMIF(INDIRECT(calc!S$6),$D108,INDIRECT(calc!S$9)),0)+IFERROR(SUMIF(INDIRECT(calc!S$7),$D108,INDIRECT(calc!S$10)),0)+IFERROR(SUMIF(INDIRECT(calc!S$8),$D108,INDIRECT(calc!S$11)),0),"")</f>
        <v>0</v>
      </c>
      <c r="S108" s="162">
        <f ca="1">IFERROR(IFERROR(SUMIF(INDIRECT(calc!T$6),$D108,INDIRECT(calc!T$9)),0)+IFERROR(SUMIF(INDIRECT(calc!T$7),$D108,INDIRECT(calc!T$10)),0)+IFERROR(SUMIF(INDIRECT(calc!T$8),$D108,INDIRECT(calc!T$11)),0),"")</f>
        <v>0</v>
      </c>
      <c r="T108" s="162">
        <f ca="1">IFERROR(IFERROR(SUMIF(INDIRECT(calc!U$6),$D108,INDIRECT(calc!U$9)),0)+IFERROR(SUMIF(INDIRECT(calc!U$7),$D108,INDIRECT(calc!U$10)),0)+IFERROR(SUMIF(INDIRECT(calc!U$8),$D108,INDIRECT(calc!U$11)),0),"")</f>
        <v>0</v>
      </c>
      <c r="U108" s="162">
        <f ca="1">IFERROR(IFERROR(SUMIF(INDIRECT(calc!V$6),$D108,INDIRECT(calc!V$9)),0)+IFERROR(SUMIF(INDIRECT(calc!V$7),$D108,INDIRECT(calc!V$10)),0)+IFERROR(SUMIF(INDIRECT(calc!V$8),$D108,INDIRECT(calc!V$11)),0),"")</f>
        <v>0</v>
      </c>
      <c r="V108" s="162">
        <f ca="1">IFERROR(IFERROR(SUMIF(INDIRECT(calc!W$6),$D108,INDIRECT(calc!W$9)),0)+IFERROR(SUMIF(INDIRECT(calc!W$7),$D108,INDIRECT(calc!W$10)),0)+IFERROR(SUMIF(INDIRECT(calc!W$8),$D108,INDIRECT(calc!W$11)),0),"")</f>
        <v>0</v>
      </c>
      <c r="W108" s="162">
        <f ca="1">IFERROR(IFERROR(SUMIF(INDIRECT(calc!X$6),$D108,INDIRECT(calc!X$9)),0)+IFERROR(SUMIF(INDIRECT(calc!X$7),$D108,INDIRECT(calc!X$10)),0)+IFERROR(SUMIF(INDIRECT(calc!X$8),$D108,INDIRECT(calc!X$11)),0),"")</f>
        <v>0</v>
      </c>
      <c r="Y108" s="151"/>
    </row>
    <row r="109" spans="3:25">
      <c r="C109" s="163" t="str">
        <f t="shared" ca="1" si="3"/>
        <v/>
      </c>
      <c r="D109" s="136" t="str">
        <f>LEFT(Stocks!D109,9)</f>
        <v>7540210UA</v>
      </c>
      <c r="E109" s="136" t="str">
        <f ca="1">IF(calc!F109="","",IF(OFFSET(INDIRECT(calc!F109),,-1)&lt;&gt;"",OFFSET(INDIRECT(calc!F109),,-1),IF(OFFSET(INDIRECT(calc!F109),,-2)&lt;&gt;"",OFFSET(INDIRECT(calc!F109),,-2),IF(OFFSET(INDIRECT(calc!F109),,-3)&lt;&gt;"",OFFSET(INDIRECT(calc!F109),,-3),IF(OFFSET(INDIRECT(calc!F109),,-4)&lt;&gt;"",OFFSET(INDIRECT(calc!F109),,-4),IF(OFFSET(INDIRECT(calc!F109),,-5)&lt;&gt;"",OFFSET(INDIRECT(calc!F109),,-5),IF(OFFSET(INDIRECT(calc!F109),,-6),OFFSET(INDIRECT(calc!F109),,-6))))))))</f>
        <v/>
      </c>
      <c r="F109" s="159">
        <f>Stocks!B109</f>
        <v>68</v>
      </c>
      <c r="G109" s="159">
        <f t="shared" ca="1" si="4"/>
        <v>0</v>
      </c>
      <c r="H109" s="165">
        <f t="shared" ca="1" si="5"/>
        <v>0</v>
      </c>
      <c r="I109" s="162">
        <f ca="1">IFERROR(IFERROR(SUMIF(INDIRECT(calc!J$6),$D109,INDIRECT(calc!J$9)),0)+IFERROR(SUMIF(INDIRECT(calc!J$7),$D109,INDIRECT(calc!J$10)),0)+IFERROR(SUMIF(INDIRECT(calc!J$8),$D109,INDIRECT(calc!J$11)),0),"")</f>
        <v>0</v>
      </c>
      <c r="J109" s="162">
        <f ca="1">IFERROR(IFERROR(SUMIF(INDIRECT(calc!K$6),$D109,INDIRECT(calc!K$9)),0)+IFERROR(SUMIF(INDIRECT(calc!K$7),$D109,INDIRECT(calc!K$10)),0)+IFERROR(SUMIF(INDIRECT(calc!K$8),$D109,INDIRECT(calc!K$11)),0),"")</f>
        <v>0</v>
      </c>
      <c r="K109" s="162">
        <f ca="1">IFERROR(SUMIF(INDIRECT(calc!L$6),$D109,INDIRECT(calc!L$9)),0)+IFERROR(SUMIF(INDIRECT(calc!L$7),$D109,INDIRECT(calc!L$10)),0)+IFERROR(SUMIF(INDIRECT(calc!L$8),$D109,INDIRECT(calc!L$11)),0)</f>
        <v>0</v>
      </c>
      <c r="L109" s="162">
        <f ca="1">IFERROR(IFERROR(SUMIF(INDIRECT(calc!M$6),$D109,INDIRECT(calc!M$9)),0)+IFERROR(SUMIF(INDIRECT(calc!M$7),$D109,INDIRECT(calc!M$10)),0)+IFERROR(SUMIF(INDIRECT(calc!M$8),$D109,INDIRECT(calc!M$11)),0),"")</f>
        <v>0</v>
      </c>
      <c r="M109" s="162">
        <f ca="1">IFERROR(IFERROR(SUMIF(INDIRECT(calc!N$6),$D109,INDIRECT(calc!N$9)),0)+IFERROR(SUMIF(INDIRECT(calc!N$7),$D109,INDIRECT(calc!N$10)),0)+IFERROR(SUMIF(INDIRECT(calc!N$8),$D109,INDIRECT(calc!N$11)),0),"")</f>
        <v>0</v>
      </c>
      <c r="N109" s="162">
        <f ca="1">IFERROR(IFERROR(SUMIF(INDIRECT(calc!O$6),$D109,INDIRECT(calc!O$9)),0)+IFERROR(SUMIF(INDIRECT(calc!O$7),$D109,INDIRECT(calc!O$10)),0)+IFERROR(SUMIF(INDIRECT(calc!O$8),$D109,INDIRECT(calc!O$11)),0),"")</f>
        <v>0</v>
      </c>
      <c r="O109" s="162">
        <f ca="1">IFERROR(IFERROR(SUMIF(INDIRECT(calc!P$6),$D109,INDIRECT(calc!P$9)),0)+IFERROR(SUMIF(INDIRECT(calc!P$7),$D109,INDIRECT(calc!P$10)),0)+IFERROR(SUMIF(INDIRECT(calc!P$8),$D109,INDIRECT(calc!P$11)),0),"")</f>
        <v>0</v>
      </c>
      <c r="P109" s="162">
        <f ca="1">IFERROR(IFERROR(SUMIF(INDIRECT(calc!Q$6),$D109,INDIRECT(calc!Q$9)),0)+IFERROR(SUMIF(INDIRECT(calc!Q$7),$D109,INDIRECT(calc!Q$10)),0)+IFERROR(SUMIF(INDIRECT(calc!Q$8),$D109,INDIRECT(calc!Q$11)),0),"")</f>
        <v>0</v>
      </c>
      <c r="Q109" s="162">
        <f ca="1">IFERROR(IFERROR(SUMIF(INDIRECT(calc!R$6),$D109,INDIRECT(calc!R$9)),0)+IFERROR(SUMIF(INDIRECT(calc!R$7),$D109,INDIRECT(calc!R$10)),0)+IFERROR(SUMIF(INDIRECT(calc!R$8),$D109,INDIRECT(calc!R$11)),0),"")</f>
        <v>0</v>
      </c>
      <c r="R109" s="162">
        <f ca="1">IFERROR(IFERROR(SUMIF(INDIRECT(calc!S$6),$D109,INDIRECT(calc!S$9)),0)+IFERROR(SUMIF(INDIRECT(calc!S$7),$D109,INDIRECT(calc!S$10)),0)+IFERROR(SUMIF(INDIRECT(calc!S$8),$D109,INDIRECT(calc!S$11)),0),"")</f>
        <v>0</v>
      </c>
      <c r="S109" s="162">
        <f ca="1">IFERROR(IFERROR(SUMIF(INDIRECT(calc!T$6),$D109,INDIRECT(calc!T$9)),0)+IFERROR(SUMIF(INDIRECT(calc!T$7),$D109,INDIRECT(calc!T$10)),0)+IFERROR(SUMIF(INDIRECT(calc!T$8),$D109,INDIRECT(calc!T$11)),0),"")</f>
        <v>0</v>
      </c>
      <c r="T109" s="162">
        <f ca="1">IFERROR(IFERROR(SUMIF(INDIRECT(calc!U$6),$D109,INDIRECT(calc!U$9)),0)+IFERROR(SUMIF(INDIRECT(calc!U$7),$D109,INDIRECT(calc!U$10)),0)+IFERROR(SUMIF(INDIRECT(calc!U$8),$D109,INDIRECT(calc!U$11)),0),"")</f>
        <v>0</v>
      </c>
      <c r="U109" s="162">
        <f ca="1">IFERROR(IFERROR(SUMIF(INDIRECT(calc!V$6),$D109,INDIRECT(calc!V$9)),0)+IFERROR(SUMIF(INDIRECT(calc!V$7),$D109,INDIRECT(calc!V$10)),0)+IFERROR(SUMIF(INDIRECT(calc!V$8),$D109,INDIRECT(calc!V$11)),0),"")</f>
        <v>0</v>
      </c>
      <c r="V109" s="162">
        <f ca="1">IFERROR(IFERROR(SUMIF(INDIRECT(calc!W$6),$D109,INDIRECT(calc!W$9)),0)+IFERROR(SUMIF(INDIRECT(calc!W$7),$D109,INDIRECT(calc!W$10)),0)+IFERROR(SUMIF(INDIRECT(calc!W$8),$D109,INDIRECT(calc!W$11)),0),"")</f>
        <v>0</v>
      </c>
      <c r="W109" s="162">
        <f ca="1">IFERROR(IFERROR(SUMIF(INDIRECT(calc!X$6),$D109,INDIRECT(calc!X$9)),0)+IFERROR(SUMIF(INDIRECT(calc!X$7),$D109,INDIRECT(calc!X$10)),0)+IFERROR(SUMIF(INDIRECT(calc!X$8),$D109,INDIRECT(calc!X$11)),0),"")</f>
        <v>0</v>
      </c>
      <c r="Y109" s="151"/>
    </row>
    <row r="110" spans="3:25">
      <c r="C110" s="163" t="str">
        <f t="shared" ca="1" si="3"/>
        <v/>
      </c>
      <c r="D110" s="136" t="str">
        <f>LEFT(Stocks!D110,9)</f>
        <v>7320883AA</v>
      </c>
      <c r="E110" s="136" t="str">
        <f ca="1">IF(calc!F110="","",IF(OFFSET(INDIRECT(calc!F110),,-1)&lt;&gt;"",OFFSET(INDIRECT(calc!F110),,-1),IF(OFFSET(INDIRECT(calc!F110),,-2)&lt;&gt;"",OFFSET(INDIRECT(calc!F110),,-2),IF(OFFSET(INDIRECT(calc!F110),,-3)&lt;&gt;"",OFFSET(INDIRECT(calc!F110),,-3),IF(OFFSET(INDIRECT(calc!F110),,-4)&lt;&gt;"",OFFSET(INDIRECT(calc!F110),,-4),IF(OFFSET(INDIRECT(calc!F110),,-5)&lt;&gt;"",OFFSET(INDIRECT(calc!F110),,-5),IF(OFFSET(INDIRECT(calc!F110),,-6),OFFSET(INDIRECT(calc!F110),,-6))))))))</f>
        <v>Plastic Bracket Canister &amp; D.filter B</v>
      </c>
      <c r="F110" s="159">
        <f>Stocks!B110</f>
        <v>851</v>
      </c>
      <c r="G110" s="159">
        <f t="shared" ca="1" si="4"/>
        <v>40</v>
      </c>
      <c r="H110" s="165">
        <f t="shared" ca="1" si="5"/>
        <v>0</v>
      </c>
      <c r="I110" s="162">
        <f ca="1">IFERROR(IFERROR(SUMIF(INDIRECT(calc!J$6),$D110,INDIRECT(calc!J$9)),0)+IFERROR(SUMIF(INDIRECT(calc!J$7),$D110,INDIRECT(calc!J$10)),0)+IFERROR(SUMIF(INDIRECT(calc!J$8),$D110,INDIRECT(calc!J$11)),0),"")</f>
        <v>0</v>
      </c>
      <c r="J110" s="162">
        <f ca="1">IFERROR(IFERROR(SUMIF(INDIRECT(calc!K$6),$D110,INDIRECT(calc!K$9)),0)+IFERROR(SUMIF(INDIRECT(calc!K$7),$D110,INDIRECT(calc!K$10)),0)+IFERROR(SUMIF(INDIRECT(calc!K$8),$D110,INDIRECT(calc!K$11)),0),"")</f>
        <v>40</v>
      </c>
      <c r="K110" s="162">
        <f ca="1">IFERROR(SUMIF(INDIRECT(calc!L$6),$D110,INDIRECT(calc!L$9)),0)+IFERROR(SUMIF(INDIRECT(calc!L$7),$D110,INDIRECT(calc!L$10)),0)+IFERROR(SUMIF(INDIRECT(calc!L$8),$D110,INDIRECT(calc!L$11)),0)</f>
        <v>0</v>
      </c>
      <c r="L110" s="162">
        <f ca="1">IFERROR(IFERROR(SUMIF(INDIRECT(calc!M$6),$D110,INDIRECT(calc!M$9)),0)+IFERROR(SUMIF(INDIRECT(calc!M$7),$D110,INDIRECT(calc!M$10)),0)+IFERROR(SUMIF(INDIRECT(calc!M$8),$D110,INDIRECT(calc!M$11)),0),"")</f>
        <v>0</v>
      </c>
      <c r="M110" s="162">
        <f ca="1">IFERROR(IFERROR(SUMIF(INDIRECT(calc!N$6),$D110,INDIRECT(calc!N$9)),0)+IFERROR(SUMIF(INDIRECT(calc!N$7),$D110,INDIRECT(calc!N$10)),0)+IFERROR(SUMIF(INDIRECT(calc!N$8),$D110,INDIRECT(calc!N$11)),0),"")</f>
        <v>0</v>
      </c>
      <c r="N110" s="162">
        <f ca="1">IFERROR(IFERROR(SUMIF(INDIRECT(calc!O$6),$D110,INDIRECT(calc!O$9)),0)+IFERROR(SUMIF(INDIRECT(calc!O$7),$D110,INDIRECT(calc!O$10)),0)+IFERROR(SUMIF(INDIRECT(calc!O$8),$D110,INDIRECT(calc!O$11)),0),"")</f>
        <v>0</v>
      </c>
      <c r="O110" s="162">
        <f ca="1">IFERROR(IFERROR(SUMIF(INDIRECT(calc!P$6),$D110,INDIRECT(calc!P$9)),0)+IFERROR(SUMIF(INDIRECT(calc!P$7),$D110,INDIRECT(calc!P$10)),0)+IFERROR(SUMIF(INDIRECT(calc!P$8),$D110,INDIRECT(calc!P$11)),0),"")</f>
        <v>0</v>
      </c>
      <c r="P110" s="162">
        <f ca="1">IFERROR(IFERROR(SUMIF(INDIRECT(calc!Q$6),$D110,INDIRECT(calc!Q$9)),0)+IFERROR(SUMIF(INDIRECT(calc!Q$7),$D110,INDIRECT(calc!Q$10)),0)+IFERROR(SUMIF(INDIRECT(calc!Q$8),$D110,INDIRECT(calc!Q$11)),0),"")</f>
        <v>0</v>
      </c>
      <c r="Q110" s="162">
        <f ca="1">IFERROR(IFERROR(SUMIF(INDIRECT(calc!R$6),$D110,INDIRECT(calc!R$9)),0)+IFERROR(SUMIF(INDIRECT(calc!R$7),$D110,INDIRECT(calc!R$10)),0)+IFERROR(SUMIF(INDIRECT(calc!R$8),$D110,INDIRECT(calc!R$11)),0),"")</f>
        <v>0</v>
      </c>
      <c r="R110" s="162">
        <f ca="1">IFERROR(IFERROR(SUMIF(INDIRECT(calc!S$6),$D110,INDIRECT(calc!S$9)),0)+IFERROR(SUMIF(INDIRECT(calc!S$7),$D110,INDIRECT(calc!S$10)),0)+IFERROR(SUMIF(INDIRECT(calc!S$8),$D110,INDIRECT(calc!S$11)),0),"")</f>
        <v>0</v>
      </c>
      <c r="S110" s="162">
        <f ca="1">IFERROR(IFERROR(SUMIF(INDIRECT(calc!T$6),$D110,INDIRECT(calc!T$9)),0)+IFERROR(SUMIF(INDIRECT(calc!T$7),$D110,INDIRECT(calc!T$10)),0)+IFERROR(SUMIF(INDIRECT(calc!T$8),$D110,INDIRECT(calc!T$11)),0),"")</f>
        <v>0</v>
      </c>
      <c r="T110" s="162">
        <f ca="1">IFERROR(IFERROR(SUMIF(INDIRECT(calc!U$6),$D110,INDIRECT(calc!U$9)),0)+IFERROR(SUMIF(INDIRECT(calc!U$7),$D110,INDIRECT(calc!U$10)),0)+IFERROR(SUMIF(INDIRECT(calc!U$8),$D110,INDIRECT(calc!U$11)),0),"")</f>
        <v>0</v>
      </c>
      <c r="U110" s="162">
        <f ca="1">IFERROR(IFERROR(SUMIF(INDIRECT(calc!V$6),$D110,INDIRECT(calc!V$9)),0)+IFERROR(SUMIF(INDIRECT(calc!V$7),$D110,INDIRECT(calc!V$10)),0)+IFERROR(SUMIF(INDIRECT(calc!V$8),$D110,INDIRECT(calc!V$11)),0),"")</f>
        <v>0</v>
      </c>
      <c r="V110" s="162">
        <f ca="1">IFERROR(IFERROR(SUMIF(INDIRECT(calc!W$6),$D110,INDIRECT(calc!W$9)),0)+IFERROR(SUMIF(INDIRECT(calc!W$7),$D110,INDIRECT(calc!W$10)),0)+IFERROR(SUMIF(INDIRECT(calc!W$8),$D110,INDIRECT(calc!W$11)),0),"")</f>
        <v>0</v>
      </c>
      <c r="W110" s="162">
        <f ca="1">IFERROR(IFERROR(SUMIF(INDIRECT(calc!X$6),$D110,INDIRECT(calc!X$9)),0)+IFERROR(SUMIF(INDIRECT(calc!X$7),$D110,INDIRECT(calc!X$10)),0)+IFERROR(SUMIF(INDIRECT(calc!X$8),$D110,INDIRECT(calc!X$11)),0),"")</f>
        <v>0</v>
      </c>
      <c r="Y110" s="151"/>
    </row>
    <row r="111" spans="3:25">
      <c r="C111" s="163" t="str">
        <f t="shared" ca="1" si="3"/>
        <v/>
      </c>
      <c r="D111" s="136" t="str">
        <f>LEFT(Stocks!D111,9)</f>
        <v>7410818AA</v>
      </c>
      <c r="E111" s="136" t="str">
        <f ca="1">IF(calc!F111="","",IF(OFFSET(INDIRECT(calc!F111),,-1)&lt;&gt;"",OFFSET(INDIRECT(calc!F111),,-1),IF(OFFSET(INDIRECT(calc!F111),,-2)&lt;&gt;"",OFFSET(INDIRECT(calc!F111),,-2),IF(OFFSET(INDIRECT(calc!F111),,-3)&lt;&gt;"",OFFSET(INDIRECT(calc!F111),,-3),IF(OFFSET(INDIRECT(calc!F111),,-4)&lt;&gt;"",OFFSET(INDIRECT(calc!F111),,-4),IF(OFFSET(INDIRECT(calc!F111),,-5)&lt;&gt;"",OFFSET(INDIRECT(calc!F111),,-5),IF(OFFSET(INDIRECT(calc!F111),,-6),OFFSET(INDIRECT(calc!F111),,-6))))))))</f>
        <v>ROV</v>
      </c>
      <c r="F111" s="159">
        <f>Stocks!B111</f>
        <v>20</v>
      </c>
      <c r="G111" s="159">
        <f t="shared" ca="1" si="4"/>
        <v>5</v>
      </c>
      <c r="H111" s="165">
        <f t="shared" ca="1" si="5"/>
        <v>0</v>
      </c>
      <c r="I111" s="162">
        <f ca="1">IFERROR(IFERROR(SUMIF(INDIRECT(calc!J$6),$D111,INDIRECT(calc!J$9)),0)+IFERROR(SUMIF(INDIRECT(calc!J$7),$D111,INDIRECT(calc!J$10)),0)+IFERROR(SUMIF(INDIRECT(calc!J$8),$D111,INDIRECT(calc!J$11)),0),"")</f>
        <v>0</v>
      </c>
      <c r="J111" s="162">
        <f ca="1">IFERROR(IFERROR(SUMIF(INDIRECT(calc!K$6),$D111,INDIRECT(calc!K$9)),0)+IFERROR(SUMIF(INDIRECT(calc!K$7),$D111,INDIRECT(calc!K$10)),0)+IFERROR(SUMIF(INDIRECT(calc!K$8),$D111,INDIRECT(calc!K$11)),0),"")</f>
        <v>0</v>
      </c>
      <c r="K111" s="162">
        <f ca="1">IFERROR(SUMIF(INDIRECT(calc!L$6),$D111,INDIRECT(calc!L$9)),0)+IFERROR(SUMIF(INDIRECT(calc!L$7),$D111,INDIRECT(calc!L$10)),0)+IFERROR(SUMIF(INDIRECT(calc!L$8),$D111,INDIRECT(calc!L$11)),0)</f>
        <v>5</v>
      </c>
      <c r="L111" s="162">
        <f ca="1">IFERROR(IFERROR(SUMIF(INDIRECT(calc!M$6),$D111,INDIRECT(calc!M$9)),0)+IFERROR(SUMIF(INDIRECT(calc!M$7),$D111,INDIRECT(calc!M$10)),0)+IFERROR(SUMIF(INDIRECT(calc!M$8),$D111,INDIRECT(calc!M$11)),0),"")</f>
        <v>0</v>
      </c>
      <c r="M111" s="162">
        <f ca="1">IFERROR(IFERROR(SUMIF(INDIRECT(calc!N$6),$D111,INDIRECT(calc!N$9)),0)+IFERROR(SUMIF(INDIRECT(calc!N$7),$D111,INDIRECT(calc!N$10)),0)+IFERROR(SUMIF(INDIRECT(calc!N$8),$D111,INDIRECT(calc!N$11)),0),"")</f>
        <v>0</v>
      </c>
      <c r="N111" s="162">
        <f ca="1">IFERROR(IFERROR(SUMIF(INDIRECT(calc!O$6),$D111,INDIRECT(calc!O$9)),0)+IFERROR(SUMIF(INDIRECT(calc!O$7),$D111,INDIRECT(calc!O$10)),0)+IFERROR(SUMIF(INDIRECT(calc!O$8),$D111,INDIRECT(calc!O$11)),0),"")</f>
        <v>0</v>
      </c>
      <c r="O111" s="162">
        <f ca="1">IFERROR(IFERROR(SUMIF(INDIRECT(calc!P$6),$D111,INDIRECT(calc!P$9)),0)+IFERROR(SUMIF(INDIRECT(calc!P$7),$D111,INDIRECT(calc!P$10)),0)+IFERROR(SUMIF(INDIRECT(calc!P$8),$D111,INDIRECT(calc!P$11)),0),"")</f>
        <v>0</v>
      </c>
      <c r="P111" s="162">
        <f ca="1">IFERROR(IFERROR(SUMIF(INDIRECT(calc!Q$6),$D111,INDIRECT(calc!Q$9)),0)+IFERROR(SUMIF(INDIRECT(calc!Q$7),$D111,INDIRECT(calc!Q$10)),0)+IFERROR(SUMIF(INDIRECT(calc!Q$8),$D111,INDIRECT(calc!Q$11)),0),"")</f>
        <v>0</v>
      </c>
      <c r="Q111" s="162">
        <f ca="1">IFERROR(IFERROR(SUMIF(INDIRECT(calc!R$6),$D111,INDIRECT(calc!R$9)),0)+IFERROR(SUMIF(INDIRECT(calc!R$7),$D111,INDIRECT(calc!R$10)),0)+IFERROR(SUMIF(INDIRECT(calc!R$8),$D111,INDIRECT(calc!R$11)),0),"")</f>
        <v>0</v>
      </c>
      <c r="R111" s="162">
        <f ca="1">IFERROR(IFERROR(SUMIF(INDIRECT(calc!S$6),$D111,INDIRECT(calc!S$9)),0)+IFERROR(SUMIF(INDIRECT(calc!S$7),$D111,INDIRECT(calc!S$10)),0)+IFERROR(SUMIF(INDIRECT(calc!S$8),$D111,INDIRECT(calc!S$11)),0),"")</f>
        <v>0</v>
      </c>
      <c r="S111" s="162">
        <f ca="1">IFERROR(IFERROR(SUMIF(INDIRECT(calc!T$6),$D111,INDIRECT(calc!T$9)),0)+IFERROR(SUMIF(INDIRECT(calc!T$7),$D111,INDIRECT(calc!T$10)),0)+IFERROR(SUMIF(INDIRECT(calc!T$8),$D111,INDIRECT(calc!T$11)),0),"")</f>
        <v>0</v>
      </c>
      <c r="T111" s="162">
        <f ca="1">IFERROR(IFERROR(SUMIF(INDIRECT(calc!U$6),$D111,INDIRECT(calc!U$9)),0)+IFERROR(SUMIF(INDIRECT(calc!U$7),$D111,INDIRECT(calc!U$10)),0)+IFERROR(SUMIF(INDIRECT(calc!U$8),$D111,INDIRECT(calc!U$11)),0),"")</f>
        <v>0</v>
      </c>
      <c r="U111" s="162">
        <f ca="1">IFERROR(IFERROR(SUMIF(INDIRECT(calc!V$6),$D111,INDIRECT(calc!V$9)),0)+IFERROR(SUMIF(INDIRECT(calc!V$7),$D111,INDIRECT(calc!V$10)),0)+IFERROR(SUMIF(INDIRECT(calc!V$8),$D111,INDIRECT(calc!V$11)),0),"")</f>
        <v>0</v>
      </c>
      <c r="V111" s="162">
        <f ca="1">IFERROR(IFERROR(SUMIF(INDIRECT(calc!W$6),$D111,INDIRECT(calc!W$9)),0)+IFERROR(SUMIF(INDIRECT(calc!W$7),$D111,INDIRECT(calc!W$10)),0)+IFERROR(SUMIF(INDIRECT(calc!W$8),$D111,INDIRECT(calc!W$11)),0),"")</f>
        <v>0</v>
      </c>
      <c r="W111" s="162">
        <f ca="1">IFERROR(IFERROR(SUMIF(INDIRECT(calc!X$6),$D111,INDIRECT(calc!X$9)),0)+IFERROR(SUMIF(INDIRECT(calc!X$7),$D111,INDIRECT(calc!X$10)),0)+IFERROR(SUMIF(INDIRECT(calc!X$8),$D111,INDIRECT(calc!X$11)),0),"")</f>
        <v>0</v>
      </c>
      <c r="Y111" s="151"/>
    </row>
    <row r="112" spans="3:25">
      <c r="C112" s="163" t="str">
        <f t="shared" ca="1" si="3"/>
        <v/>
      </c>
      <c r="D112" s="136" t="str">
        <f>LEFT(Stocks!D112,9)</f>
        <v>7620484AA</v>
      </c>
      <c r="E112" s="136" t="str">
        <f ca="1">IF(calc!F112="","",IF(OFFSET(INDIRECT(calc!F112),,-1)&lt;&gt;"",OFFSET(INDIRECT(calc!F112),,-1),IF(OFFSET(INDIRECT(calc!F112),,-2)&lt;&gt;"",OFFSET(INDIRECT(calc!F112),,-2),IF(OFFSET(INDIRECT(calc!F112),,-3)&lt;&gt;"",OFFSET(INDIRECT(calc!F112),,-3),IF(OFFSET(INDIRECT(calc!F112),,-4)&lt;&gt;"",OFFSET(INDIRECT(calc!F112),,-4),IF(OFFSET(INDIRECT(calc!F112),,-5)&lt;&gt;"",OFFSET(INDIRECT(calc!F112),,-5),IF(OFFSET(INDIRECT(calc!F112),,-6),OFFSET(INDIRECT(calc!F112),,-6))))))))</f>
        <v>WIRE HARNESS MRFS</v>
      </c>
      <c r="F112" s="159">
        <f>Stocks!B112</f>
        <v>80</v>
      </c>
      <c r="G112" s="159">
        <f t="shared" ca="1" si="4"/>
        <v>5</v>
      </c>
      <c r="H112" s="165">
        <f t="shared" ca="1" si="5"/>
        <v>0</v>
      </c>
      <c r="I112" s="162">
        <f ca="1">IFERROR(IFERROR(SUMIF(INDIRECT(calc!J$6),$D112,INDIRECT(calc!J$9)),0)+IFERROR(SUMIF(INDIRECT(calc!J$7),$D112,INDIRECT(calc!J$10)),0)+IFERROR(SUMIF(INDIRECT(calc!J$8),$D112,INDIRECT(calc!J$11)),0),"")</f>
        <v>0</v>
      </c>
      <c r="J112" s="162">
        <f ca="1">IFERROR(IFERROR(SUMIF(INDIRECT(calc!K$6),$D112,INDIRECT(calc!K$9)),0)+IFERROR(SUMIF(INDIRECT(calc!K$7),$D112,INDIRECT(calc!K$10)),0)+IFERROR(SUMIF(INDIRECT(calc!K$8),$D112,INDIRECT(calc!K$11)),0),"")</f>
        <v>0</v>
      </c>
      <c r="K112" s="162">
        <f ca="1">IFERROR(SUMIF(INDIRECT(calc!L$6),$D112,INDIRECT(calc!L$9)),0)+IFERROR(SUMIF(INDIRECT(calc!L$7),$D112,INDIRECT(calc!L$10)),0)+IFERROR(SUMIF(INDIRECT(calc!L$8),$D112,INDIRECT(calc!L$11)),0)</f>
        <v>5</v>
      </c>
      <c r="L112" s="162">
        <f ca="1">IFERROR(IFERROR(SUMIF(INDIRECT(calc!M$6),$D112,INDIRECT(calc!M$9)),0)+IFERROR(SUMIF(INDIRECT(calc!M$7),$D112,INDIRECT(calc!M$10)),0)+IFERROR(SUMIF(INDIRECT(calc!M$8),$D112,INDIRECT(calc!M$11)),0),"")</f>
        <v>0</v>
      </c>
      <c r="M112" s="162">
        <f ca="1">IFERROR(IFERROR(SUMIF(INDIRECT(calc!N$6),$D112,INDIRECT(calc!N$9)),0)+IFERROR(SUMIF(INDIRECT(calc!N$7),$D112,INDIRECT(calc!N$10)),0)+IFERROR(SUMIF(INDIRECT(calc!N$8),$D112,INDIRECT(calc!N$11)),0),"")</f>
        <v>0</v>
      </c>
      <c r="N112" s="162">
        <f ca="1">IFERROR(IFERROR(SUMIF(INDIRECT(calc!O$6),$D112,INDIRECT(calc!O$9)),0)+IFERROR(SUMIF(INDIRECT(calc!O$7),$D112,INDIRECT(calc!O$10)),0)+IFERROR(SUMIF(INDIRECT(calc!O$8),$D112,INDIRECT(calc!O$11)),0),"")</f>
        <v>0</v>
      </c>
      <c r="O112" s="162">
        <f ca="1">IFERROR(IFERROR(SUMIF(INDIRECT(calc!P$6),$D112,INDIRECT(calc!P$9)),0)+IFERROR(SUMIF(INDIRECT(calc!P$7),$D112,INDIRECT(calc!P$10)),0)+IFERROR(SUMIF(INDIRECT(calc!P$8),$D112,INDIRECT(calc!P$11)),0),"")</f>
        <v>0</v>
      </c>
      <c r="P112" s="162">
        <f ca="1">IFERROR(IFERROR(SUMIF(INDIRECT(calc!Q$6),$D112,INDIRECT(calc!Q$9)),0)+IFERROR(SUMIF(INDIRECT(calc!Q$7),$D112,INDIRECT(calc!Q$10)),0)+IFERROR(SUMIF(INDIRECT(calc!Q$8),$D112,INDIRECT(calc!Q$11)),0),"")</f>
        <v>0</v>
      </c>
      <c r="Q112" s="162">
        <f ca="1">IFERROR(IFERROR(SUMIF(INDIRECT(calc!R$6),$D112,INDIRECT(calc!R$9)),0)+IFERROR(SUMIF(INDIRECT(calc!R$7),$D112,INDIRECT(calc!R$10)),0)+IFERROR(SUMIF(INDIRECT(calc!R$8),$D112,INDIRECT(calc!R$11)),0),"")</f>
        <v>0</v>
      </c>
      <c r="R112" s="162">
        <f ca="1">IFERROR(IFERROR(SUMIF(INDIRECT(calc!S$6),$D112,INDIRECT(calc!S$9)),0)+IFERROR(SUMIF(INDIRECT(calc!S$7),$D112,INDIRECT(calc!S$10)),0)+IFERROR(SUMIF(INDIRECT(calc!S$8),$D112,INDIRECT(calc!S$11)),0),"")</f>
        <v>0</v>
      </c>
      <c r="S112" s="162">
        <f ca="1">IFERROR(IFERROR(SUMIF(INDIRECT(calc!T$6),$D112,INDIRECT(calc!T$9)),0)+IFERROR(SUMIF(INDIRECT(calc!T$7),$D112,INDIRECT(calc!T$10)),0)+IFERROR(SUMIF(INDIRECT(calc!T$8),$D112,INDIRECT(calc!T$11)),0),"")</f>
        <v>0</v>
      </c>
      <c r="T112" s="162">
        <f ca="1">IFERROR(IFERROR(SUMIF(INDIRECT(calc!U$6),$D112,INDIRECT(calc!U$9)),0)+IFERROR(SUMIF(INDIRECT(calc!U$7),$D112,INDIRECT(calc!U$10)),0)+IFERROR(SUMIF(INDIRECT(calc!U$8),$D112,INDIRECT(calc!U$11)),0),"")</f>
        <v>0</v>
      </c>
      <c r="U112" s="162">
        <f ca="1">IFERROR(IFERROR(SUMIF(INDIRECT(calc!V$6),$D112,INDIRECT(calc!V$9)),0)+IFERROR(SUMIF(INDIRECT(calc!V$7),$D112,INDIRECT(calc!V$10)),0)+IFERROR(SUMIF(INDIRECT(calc!V$8),$D112,INDIRECT(calc!V$11)),0),"")</f>
        <v>0</v>
      </c>
      <c r="V112" s="162">
        <f ca="1">IFERROR(IFERROR(SUMIF(INDIRECT(calc!W$6),$D112,INDIRECT(calc!W$9)),0)+IFERROR(SUMIF(INDIRECT(calc!W$7),$D112,INDIRECT(calc!W$10)),0)+IFERROR(SUMIF(INDIRECT(calc!W$8),$D112,INDIRECT(calc!W$11)),0),"")</f>
        <v>0</v>
      </c>
      <c r="W112" s="162">
        <f ca="1">IFERROR(IFERROR(SUMIF(INDIRECT(calc!X$6),$D112,INDIRECT(calc!X$9)),0)+IFERROR(SUMIF(INDIRECT(calc!X$7),$D112,INDIRECT(calc!X$10)),0)+IFERROR(SUMIF(INDIRECT(calc!X$8),$D112,INDIRECT(calc!X$11)),0),"")</f>
        <v>0</v>
      </c>
      <c r="Y112" s="151"/>
    </row>
    <row r="113" spans="3:25">
      <c r="C113" s="163" t="str">
        <f t="shared" ca="1" si="3"/>
        <v/>
      </c>
      <c r="D113" s="136" t="str">
        <f>LEFT(Stocks!D113,9)</f>
        <v>94556450</v>
      </c>
      <c r="E113" s="136" t="str">
        <f ca="1">IF(calc!F113="","",IF(OFFSET(INDIRECT(calc!F113),,-1)&lt;&gt;"",OFFSET(INDIRECT(calc!F113),,-1),IF(OFFSET(INDIRECT(calc!F113),,-2)&lt;&gt;"",OFFSET(INDIRECT(calc!F113),,-2),IF(OFFSET(INDIRECT(calc!F113),,-3)&lt;&gt;"",OFFSET(INDIRECT(calc!F113),,-3),IF(OFFSET(INDIRECT(calc!F113),,-4)&lt;&gt;"",OFFSET(INDIRECT(calc!F113),,-4),IF(OFFSET(INDIRECT(calc!F113),,-5)&lt;&gt;"",OFFSET(INDIRECT(calc!F113),,-5),IF(OFFSET(INDIRECT(calc!F113),,-6),OFFSET(INDIRECT(calc!F113),,-6))))))))</f>
        <v/>
      </c>
      <c r="F113" s="159">
        <f>Stocks!B113</f>
        <v>81</v>
      </c>
      <c r="G113" s="159">
        <f t="shared" ca="1" si="4"/>
        <v>0</v>
      </c>
      <c r="H113" s="165">
        <f t="shared" ca="1" si="5"/>
        <v>0</v>
      </c>
      <c r="I113" s="162">
        <f ca="1">IFERROR(IFERROR(SUMIF(INDIRECT(calc!J$6),$D113,INDIRECT(calc!J$9)),0)+IFERROR(SUMIF(INDIRECT(calc!J$7),$D113,INDIRECT(calc!J$10)),0)+IFERROR(SUMIF(INDIRECT(calc!J$8),$D113,INDIRECT(calc!J$11)),0),"")</f>
        <v>0</v>
      </c>
      <c r="J113" s="162">
        <f ca="1">IFERROR(IFERROR(SUMIF(INDIRECT(calc!K$6),$D113,INDIRECT(calc!K$9)),0)+IFERROR(SUMIF(INDIRECT(calc!K$7),$D113,INDIRECT(calc!K$10)),0)+IFERROR(SUMIF(INDIRECT(calc!K$8),$D113,INDIRECT(calc!K$11)),0),"")</f>
        <v>0</v>
      </c>
      <c r="K113" s="162">
        <f ca="1">IFERROR(SUMIF(INDIRECT(calc!L$6),$D113,INDIRECT(calc!L$9)),0)+IFERROR(SUMIF(INDIRECT(calc!L$7),$D113,INDIRECT(calc!L$10)),0)+IFERROR(SUMIF(INDIRECT(calc!L$8),$D113,INDIRECT(calc!L$11)),0)</f>
        <v>0</v>
      </c>
      <c r="L113" s="162">
        <f ca="1">IFERROR(IFERROR(SUMIF(INDIRECT(calc!M$6),$D113,INDIRECT(calc!M$9)),0)+IFERROR(SUMIF(INDIRECT(calc!M$7),$D113,INDIRECT(calc!M$10)),0)+IFERROR(SUMIF(INDIRECT(calc!M$8),$D113,INDIRECT(calc!M$11)),0),"")</f>
        <v>0</v>
      </c>
      <c r="M113" s="162">
        <f ca="1">IFERROR(IFERROR(SUMIF(INDIRECT(calc!N$6),$D113,INDIRECT(calc!N$9)),0)+IFERROR(SUMIF(INDIRECT(calc!N$7),$D113,INDIRECT(calc!N$10)),0)+IFERROR(SUMIF(INDIRECT(calc!N$8),$D113,INDIRECT(calc!N$11)),0),"")</f>
        <v>0</v>
      </c>
      <c r="N113" s="162">
        <f ca="1">IFERROR(IFERROR(SUMIF(INDIRECT(calc!O$6),$D113,INDIRECT(calc!O$9)),0)+IFERROR(SUMIF(INDIRECT(calc!O$7),$D113,INDIRECT(calc!O$10)),0)+IFERROR(SUMIF(INDIRECT(calc!O$8),$D113,INDIRECT(calc!O$11)),0),"")</f>
        <v>0</v>
      </c>
      <c r="O113" s="162">
        <f ca="1">IFERROR(IFERROR(SUMIF(INDIRECT(calc!P$6),$D113,INDIRECT(calc!P$9)),0)+IFERROR(SUMIF(INDIRECT(calc!P$7),$D113,INDIRECT(calc!P$10)),0)+IFERROR(SUMIF(INDIRECT(calc!P$8),$D113,INDIRECT(calc!P$11)),0),"")</f>
        <v>0</v>
      </c>
      <c r="P113" s="162">
        <f ca="1">IFERROR(IFERROR(SUMIF(INDIRECT(calc!Q$6),$D113,INDIRECT(calc!Q$9)),0)+IFERROR(SUMIF(INDIRECT(calc!Q$7),$D113,INDIRECT(calc!Q$10)),0)+IFERROR(SUMIF(INDIRECT(calc!Q$8),$D113,INDIRECT(calc!Q$11)),0),"")</f>
        <v>0</v>
      </c>
      <c r="Q113" s="162">
        <f ca="1">IFERROR(IFERROR(SUMIF(INDIRECT(calc!R$6),$D113,INDIRECT(calc!R$9)),0)+IFERROR(SUMIF(INDIRECT(calc!R$7),$D113,INDIRECT(calc!R$10)),0)+IFERROR(SUMIF(INDIRECT(calc!R$8),$D113,INDIRECT(calc!R$11)),0),"")</f>
        <v>0</v>
      </c>
      <c r="R113" s="162">
        <f ca="1">IFERROR(IFERROR(SUMIF(INDIRECT(calc!S$6),$D113,INDIRECT(calc!S$9)),0)+IFERROR(SUMIF(INDIRECT(calc!S$7),$D113,INDIRECT(calc!S$10)),0)+IFERROR(SUMIF(INDIRECT(calc!S$8),$D113,INDIRECT(calc!S$11)),0),"")</f>
        <v>0</v>
      </c>
      <c r="S113" s="162">
        <f ca="1">IFERROR(IFERROR(SUMIF(INDIRECT(calc!T$6),$D113,INDIRECT(calc!T$9)),0)+IFERROR(SUMIF(INDIRECT(calc!T$7),$D113,INDIRECT(calc!T$10)),0)+IFERROR(SUMIF(INDIRECT(calc!T$8),$D113,INDIRECT(calc!T$11)),0),"")</f>
        <v>0</v>
      </c>
      <c r="T113" s="162">
        <f ca="1">IFERROR(IFERROR(SUMIF(INDIRECT(calc!U$6),$D113,INDIRECT(calc!U$9)),0)+IFERROR(SUMIF(INDIRECT(calc!U$7),$D113,INDIRECT(calc!U$10)),0)+IFERROR(SUMIF(INDIRECT(calc!U$8),$D113,INDIRECT(calc!U$11)),0),"")</f>
        <v>0</v>
      </c>
      <c r="U113" s="162">
        <f ca="1">IFERROR(IFERROR(SUMIF(INDIRECT(calc!V$6),$D113,INDIRECT(calc!V$9)),0)+IFERROR(SUMIF(INDIRECT(calc!V$7),$D113,INDIRECT(calc!V$10)),0)+IFERROR(SUMIF(INDIRECT(calc!V$8),$D113,INDIRECT(calc!V$11)),0),"")</f>
        <v>0</v>
      </c>
      <c r="V113" s="162">
        <f ca="1">IFERROR(IFERROR(SUMIF(INDIRECT(calc!W$6),$D113,INDIRECT(calc!W$9)),0)+IFERROR(SUMIF(INDIRECT(calc!W$7),$D113,INDIRECT(calc!W$10)),0)+IFERROR(SUMIF(INDIRECT(calc!W$8),$D113,INDIRECT(calc!W$11)),0),"")</f>
        <v>0</v>
      </c>
      <c r="W113" s="162">
        <f ca="1">IFERROR(IFERROR(SUMIF(INDIRECT(calc!X$6),$D113,INDIRECT(calc!X$9)),0)+IFERROR(SUMIF(INDIRECT(calc!X$7),$D113,INDIRECT(calc!X$10)),0)+IFERROR(SUMIF(INDIRECT(calc!X$8),$D113,INDIRECT(calc!X$11)),0),"")</f>
        <v>0</v>
      </c>
      <c r="Y113" s="151"/>
    </row>
    <row r="114" spans="3:25">
      <c r="C114" s="163" t="str">
        <f t="shared" ca="1" si="3"/>
        <v/>
      </c>
      <c r="D114" s="136" t="str">
        <f>LEFT(Stocks!D114,9)</f>
        <v>7510366AA</v>
      </c>
      <c r="E114" s="136" t="str">
        <f ca="1">IF(calc!F114="","",IF(OFFSET(INDIRECT(calc!F114),,-1)&lt;&gt;"",OFFSET(INDIRECT(calc!F114),,-1),IF(OFFSET(INDIRECT(calc!F114),,-2)&lt;&gt;"",OFFSET(INDIRECT(calc!F114),,-2),IF(OFFSET(INDIRECT(calc!F114),,-3)&lt;&gt;"",OFFSET(INDIRECT(calc!F114),,-3),IF(OFFSET(INDIRECT(calc!F114),,-4)&lt;&gt;"",OFFSET(INDIRECT(calc!F114),,-4),IF(OFFSET(INDIRECT(calc!F114),,-5)&lt;&gt;"",OFFSET(INDIRECT(calc!F114),,-5),IF(OFFSET(INDIRECT(calc!F114),,-6),OFFSET(INDIRECT(calc!F114),,-6))))))))</f>
        <v/>
      </c>
      <c r="F114" s="159">
        <f>Stocks!B114</f>
        <v>47</v>
      </c>
      <c r="G114" s="159">
        <f t="shared" ca="1" si="4"/>
        <v>0</v>
      </c>
      <c r="H114" s="165">
        <f t="shared" ca="1" si="5"/>
        <v>0</v>
      </c>
      <c r="I114" s="162">
        <f ca="1">IFERROR(IFERROR(SUMIF(INDIRECT(calc!J$6),$D114,INDIRECT(calc!J$9)),0)+IFERROR(SUMIF(INDIRECT(calc!J$7),$D114,INDIRECT(calc!J$10)),0)+IFERROR(SUMIF(INDIRECT(calc!J$8),$D114,INDIRECT(calc!J$11)),0),"")</f>
        <v>0</v>
      </c>
      <c r="J114" s="162">
        <f ca="1">IFERROR(IFERROR(SUMIF(INDIRECT(calc!K$6),$D114,INDIRECT(calc!K$9)),0)+IFERROR(SUMIF(INDIRECT(calc!K$7),$D114,INDIRECT(calc!K$10)),0)+IFERROR(SUMIF(INDIRECT(calc!K$8),$D114,INDIRECT(calc!K$11)),0),"")</f>
        <v>0</v>
      </c>
      <c r="K114" s="162">
        <f ca="1">IFERROR(SUMIF(INDIRECT(calc!L$6),$D114,INDIRECT(calc!L$9)),0)+IFERROR(SUMIF(INDIRECT(calc!L$7),$D114,INDIRECT(calc!L$10)),0)+IFERROR(SUMIF(INDIRECT(calc!L$8),$D114,INDIRECT(calc!L$11)),0)</f>
        <v>0</v>
      </c>
      <c r="L114" s="162">
        <f ca="1">IFERROR(IFERROR(SUMIF(INDIRECT(calc!M$6),$D114,INDIRECT(calc!M$9)),0)+IFERROR(SUMIF(INDIRECT(calc!M$7),$D114,INDIRECT(calc!M$10)),0)+IFERROR(SUMIF(INDIRECT(calc!M$8),$D114,INDIRECT(calc!M$11)),0),"")</f>
        <v>0</v>
      </c>
      <c r="M114" s="162">
        <f ca="1">IFERROR(IFERROR(SUMIF(INDIRECT(calc!N$6),$D114,INDIRECT(calc!N$9)),0)+IFERROR(SUMIF(INDIRECT(calc!N$7),$D114,INDIRECT(calc!N$10)),0)+IFERROR(SUMIF(INDIRECT(calc!N$8),$D114,INDIRECT(calc!N$11)),0),"")</f>
        <v>0</v>
      </c>
      <c r="N114" s="162">
        <f ca="1">IFERROR(IFERROR(SUMIF(INDIRECT(calc!O$6),$D114,INDIRECT(calc!O$9)),0)+IFERROR(SUMIF(INDIRECT(calc!O$7),$D114,INDIRECT(calc!O$10)),0)+IFERROR(SUMIF(INDIRECT(calc!O$8),$D114,INDIRECT(calc!O$11)),0),"")</f>
        <v>0</v>
      </c>
      <c r="O114" s="162">
        <f ca="1">IFERROR(IFERROR(SUMIF(INDIRECT(calc!P$6),$D114,INDIRECT(calc!P$9)),0)+IFERROR(SUMIF(INDIRECT(calc!P$7),$D114,INDIRECT(calc!P$10)),0)+IFERROR(SUMIF(INDIRECT(calc!P$8),$D114,INDIRECT(calc!P$11)),0),"")</f>
        <v>0</v>
      </c>
      <c r="P114" s="162">
        <f ca="1">IFERROR(IFERROR(SUMIF(INDIRECT(calc!Q$6),$D114,INDIRECT(calc!Q$9)),0)+IFERROR(SUMIF(INDIRECT(calc!Q$7),$D114,INDIRECT(calc!Q$10)),0)+IFERROR(SUMIF(INDIRECT(calc!Q$8),$D114,INDIRECT(calc!Q$11)),0),"")</f>
        <v>0</v>
      </c>
      <c r="Q114" s="162">
        <f ca="1">IFERROR(IFERROR(SUMIF(INDIRECT(calc!R$6),$D114,INDIRECT(calc!R$9)),0)+IFERROR(SUMIF(INDIRECT(calc!R$7),$D114,INDIRECT(calc!R$10)),0)+IFERROR(SUMIF(INDIRECT(calc!R$8),$D114,INDIRECT(calc!R$11)),0),"")</f>
        <v>0</v>
      </c>
      <c r="R114" s="162">
        <f ca="1">IFERROR(IFERROR(SUMIF(INDIRECT(calc!S$6),$D114,INDIRECT(calc!S$9)),0)+IFERROR(SUMIF(INDIRECT(calc!S$7),$D114,INDIRECT(calc!S$10)),0)+IFERROR(SUMIF(INDIRECT(calc!S$8),$D114,INDIRECT(calc!S$11)),0),"")</f>
        <v>0</v>
      </c>
      <c r="S114" s="162">
        <f ca="1">IFERROR(IFERROR(SUMIF(INDIRECT(calc!T$6),$D114,INDIRECT(calc!T$9)),0)+IFERROR(SUMIF(INDIRECT(calc!T$7),$D114,INDIRECT(calc!T$10)),0)+IFERROR(SUMIF(INDIRECT(calc!T$8),$D114,INDIRECT(calc!T$11)),0),"")</f>
        <v>0</v>
      </c>
      <c r="T114" s="162">
        <f ca="1">IFERROR(IFERROR(SUMIF(INDIRECT(calc!U$6),$D114,INDIRECT(calc!U$9)),0)+IFERROR(SUMIF(INDIRECT(calc!U$7),$D114,INDIRECT(calc!U$10)),0)+IFERROR(SUMIF(INDIRECT(calc!U$8),$D114,INDIRECT(calc!U$11)),0),"")</f>
        <v>0</v>
      </c>
      <c r="U114" s="162">
        <f ca="1">IFERROR(IFERROR(SUMIF(INDIRECT(calc!V$6),$D114,INDIRECT(calc!V$9)),0)+IFERROR(SUMIF(INDIRECT(calc!V$7),$D114,INDIRECT(calc!V$10)),0)+IFERROR(SUMIF(INDIRECT(calc!V$8),$D114,INDIRECT(calc!V$11)),0),"")</f>
        <v>0</v>
      </c>
      <c r="V114" s="162">
        <f ca="1">IFERROR(IFERROR(SUMIF(INDIRECT(calc!W$6),$D114,INDIRECT(calc!W$9)),0)+IFERROR(SUMIF(INDIRECT(calc!W$7),$D114,INDIRECT(calc!W$10)),0)+IFERROR(SUMIF(INDIRECT(calc!W$8),$D114,INDIRECT(calc!W$11)),0),"")</f>
        <v>0</v>
      </c>
      <c r="W114" s="162">
        <f ca="1">IFERROR(IFERROR(SUMIF(INDIRECT(calc!X$6),$D114,INDIRECT(calc!X$9)),0)+IFERROR(SUMIF(INDIRECT(calc!X$7),$D114,INDIRECT(calc!X$10)),0)+IFERROR(SUMIF(INDIRECT(calc!X$8),$D114,INDIRECT(calc!X$11)),0),"")</f>
        <v>0</v>
      </c>
      <c r="Y114" s="151"/>
    </row>
    <row r="115" spans="3:25">
      <c r="C115" s="163" t="str">
        <f t="shared" ca="1" si="3"/>
        <v/>
      </c>
      <c r="D115" s="136" t="str">
        <f>LEFT(Stocks!D115,9)</f>
        <v>7611469AA</v>
      </c>
      <c r="E115" s="136" t="str">
        <f ca="1">IF(calc!F115="","",IF(OFFSET(INDIRECT(calc!F115),,-1)&lt;&gt;"",OFFSET(INDIRECT(calc!F115),,-1),IF(OFFSET(INDIRECT(calc!F115),,-2)&lt;&gt;"",OFFSET(INDIRECT(calc!F115),,-2),IF(OFFSET(INDIRECT(calc!F115),,-3)&lt;&gt;"",OFFSET(INDIRECT(calc!F115),,-3),IF(OFFSET(INDIRECT(calc!F115),,-4)&lt;&gt;"",OFFSET(INDIRECT(calc!F115),,-4),IF(OFFSET(INDIRECT(calc!F115),,-5)&lt;&gt;"",OFFSET(INDIRECT(calc!F115),,-5),IF(OFFSET(INDIRECT(calc!F115),,-6),OFFSET(INDIRECT(calc!F115),,-6))))))))</f>
        <v/>
      </c>
      <c r="F115" s="159">
        <f>Stocks!B115</f>
        <v>32</v>
      </c>
      <c r="G115" s="159">
        <f t="shared" ca="1" si="4"/>
        <v>0</v>
      </c>
      <c r="H115" s="165">
        <f t="shared" ca="1" si="5"/>
        <v>0</v>
      </c>
      <c r="I115" s="162">
        <f ca="1">IFERROR(IFERROR(SUMIF(INDIRECT(calc!J$6),$D115,INDIRECT(calc!J$9)),0)+IFERROR(SUMIF(INDIRECT(calc!J$7),$D115,INDIRECT(calc!J$10)),0)+IFERROR(SUMIF(INDIRECT(calc!J$8),$D115,INDIRECT(calc!J$11)),0),"")</f>
        <v>0</v>
      </c>
      <c r="J115" s="162">
        <f ca="1">IFERROR(IFERROR(SUMIF(INDIRECT(calc!K$6),$D115,INDIRECT(calc!K$9)),0)+IFERROR(SUMIF(INDIRECT(calc!K$7),$D115,INDIRECT(calc!K$10)),0)+IFERROR(SUMIF(INDIRECT(calc!K$8),$D115,INDIRECT(calc!K$11)),0),"")</f>
        <v>0</v>
      </c>
      <c r="K115" s="162">
        <f ca="1">IFERROR(SUMIF(INDIRECT(calc!L$6),$D115,INDIRECT(calc!L$9)),0)+IFERROR(SUMIF(INDIRECT(calc!L$7),$D115,INDIRECT(calc!L$10)),0)+IFERROR(SUMIF(INDIRECT(calc!L$8),$D115,INDIRECT(calc!L$11)),0)</f>
        <v>0</v>
      </c>
      <c r="L115" s="162">
        <f ca="1">IFERROR(IFERROR(SUMIF(INDIRECT(calc!M$6),$D115,INDIRECT(calc!M$9)),0)+IFERROR(SUMIF(INDIRECT(calc!M$7),$D115,INDIRECT(calc!M$10)),0)+IFERROR(SUMIF(INDIRECT(calc!M$8),$D115,INDIRECT(calc!M$11)),0),"")</f>
        <v>0</v>
      </c>
      <c r="M115" s="162">
        <f ca="1">IFERROR(IFERROR(SUMIF(INDIRECT(calc!N$6),$D115,INDIRECT(calc!N$9)),0)+IFERROR(SUMIF(INDIRECT(calc!N$7),$D115,INDIRECT(calc!N$10)),0)+IFERROR(SUMIF(INDIRECT(calc!N$8),$D115,INDIRECT(calc!N$11)),0),"")</f>
        <v>0</v>
      </c>
      <c r="N115" s="162">
        <f ca="1">IFERROR(IFERROR(SUMIF(INDIRECT(calc!O$6),$D115,INDIRECT(calc!O$9)),0)+IFERROR(SUMIF(INDIRECT(calc!O$7),$D115,INDIRECT(calc!O$10)),0)+IFERROR(SUMIF(INDIRECT(calc!O$8),$D115,INDIRECT(calc!O$11)),0),"")</f>
        <v>0</v>
      </c>
      <c r="O115" s="162">
        <f ca="1">IFERROR(IFERROR(SUMIF(INDIRECT(calc!P$6),$D115,INDIRECT(calc!P$9)),0)+IFERROR(SUMIF(INDIRECT(calc!P$7),$D115,INDIRECT(calc!P$10)),0)+IFERROR(SUMIF(INDIRECT(calc!P$8),$D115,INDIRECT(calc!P$11)),0),"")</f>
        <v>0</v>
      </c>
      <c r="P115" s="162">
        <f ca="1">IFERROR(IFERROR(SUMIF(INDIRECT(calc!Q$6),$D115,INDIRECT(calc!Q$9)),0)+IFERROR(SUMIF(INDIRECT(calc!Q$7),$D115,INDIRECT(calc!Q$10)),0)+IFERROR(SUMIF(INDIRECT(calc!Q$8),$D115,INDIRECT(calc!Q$11)),0),"")</f>
        <v>0</v>
      </c>
      <c r="Q115" s="162">
        <f ca="1">IFERROR(IFERROR(SUMIF(INDIRECT(calc!R$6),$D115,INDIRECT(calc!R$9)),0)+IFERROR(SUMIF(INDIRECT(calc!R$7),$D115,INDIRECT(calc!R$10)),0)+IFERROR(SUMIF(INDIRECT(calc!R$8),$D115,INDIRECT(calc!R$11)),0),"")</f>
        <v>0</v>
      </c>
      <c r="R115" s="162">
        <f ca="1">IFERROR(IFERROR(SUMIF(INDIRECT(calc!S$6),$D115,INDIRECT(calc!S$9)),0)+IFERROR(SUMIF(INDIRECT(calc!S$7),$D115,INDIRECT(calc!S$10)),0)+IFERROR(SUMIF(INDIRECT(calc!S$8),$D115,INDIRECT(calc!S$11)),0),"")</f>
        <v>0</v>
      </c>
      <c r="S115" s="162">
        <f ca="1">IFERROR(IFERROR(SUMIF(INDIRECT(calc!T$6),$D115,INDIRECT(calc!T$9)),0)+IFERROR(SUMIF(INDIRECT(calc!T$7),$D115,INDIRECT(calc!T$10)),0)+IFERROR(SUMIF(INDIRECT(calc!T$8),$D115,INDIRECT(calc!T$11)),0),"")</f>
        <v>0</v>
      </c>
      <c r="T115" s="162">
        <f ca="1">IFERROR(IFERROR(SUMIF(INDIRECT(calc!U$6),$D115,INDIRECT(calc!U$9)),0)+IFERROR(SUMIF(INDIRECT(calc!U$7),$D115,INDIRECT(calc!U$10)),0)+IFERROR(SUMIF(INDIRECT(calc!U$8),$D115,INDIRECT(calc!U$11)),0),"")</f>
        <v>0</v>
      </c>
      <c r="U115" s="162">
        <f ca="1">IFERROR(IFERROR(SUMIF(INDIRECT(calc!V$6),$D115,INDIRECT(calc!V$9)),0)+IFERROR(SUMIF(INDIRECT(calc!V$7),$D115,INDIRECT(calc!V$10)),0)+IFERROR(SUMIF(INDIRECT(calc!V$8),$D115,INDIRECT(calc!V$11)),0),"")</f>
        <v>0</v>
      </c>
      <c r="V115" s="162">
        <f ca="1">IFERROR(IFERROR(SUMIF(INDIRECT(calc!W$6),$D115,INDIRECT(calc!W$9)),0)+IFERROR(SUMIF(INDIRECT(calc!W$7),$D115,INDIRECT(calc!W$10)),0)+IFERROR(SUMIF(INDIRECT(calc!W$8),$D115,INDIRECT(calc!W$11)),0),"")</f>
        <v>0</v>
      </c>
      <c r="W115" s="162">
        <f ca="1">IFERROR(IFERROR(SUMIF(INDIRECT(calc!X$6),$D115,INDIRECT(calc!X$9)),0)+IFERROR(SUMIF(INDIRECT(calc!X$7),$D115,INDIRECT(calc!X$10)),0)+IFERROR(SUMIF(INDIRECT(calc!X$8),$D115,INDIRECT(calc!X$11)),0),"")</f>
        <v>0</v>
      </c>
      <c r="Y115" s="151"/>
    </row>
    <row r="116" spans="3:25">
      <c r="C116" s="163" t="str">
        <f t="shared" ca="1" si="3"/>
        <v/>
      </c>
      <c r="D116" s="136" t="str">
        <f>LEFT(Stocks!D116,9)</f>
        <v>7640215AA</v>
      </c>
      <c r="E116" s="136" t="str">
        <f ca="1">IF(calc!F116="","",IF(OFFSET(INDIRECT(calc!F116),,-1)&lt;&gt;"",OFFSET(INDIRECT(calc!F116),,-1),IF(OFFSET(INDIRECT(calc!F116),,-2)&lt;&gt;"",OFFSET(INDIRECT(calc!F116),,-2),IF(OFFSET(INDIRECT(calc!F116),,-3)&lt;&gt;"",OFFSET(INDIRECT(calc!F116),,-3),IF(OFFSET(INDIRECT(calc!F116),,-4)&lt;&gt;"",OFFSET(INDIRECT(calc!F116),,-4),IF(OFFSET(INDIRECT(calc!F116),,-5)&lt;&gt;"",OFFSET(INDIRECT(calc!F116),,-5),IF(OFFSET(INDIRECT(calc!F116),,-6),OFFSET(INDIRECT(calc!F116),,-6))))))))</f>
        <v/>
      </c>
      <c r="F116" s="159">
        <f>Stocks!B116</f>
        <v>85</v>
      </c>
      <c r="G116" s="159">
        <f t="shared" ca="1" si="4"/>
        <v>0</v>
      </c>
      <c r="H116" s="165">
        <f t="shared" ca="1" si="5"/>
        <v>0</v>
      </c>
      <c r="I116" s="162">
        <f ca="1">IFERROR(IFERROR(SUMIF(INDIRECT(calc!J$6),$D116,INDIRECT(calc!J$9)),0)+IFERROR(SUMIF(INDIRECT(calc!J$7),$D116,INDIRECT(calc!J$10)),0)+IFERROR(SUMIF(INDIRECT(calc!J$8),$D116,INDIRECT(calc!J$11)),0),"")</f>
        <v>0</v>
      </c>
      <c r="J116" s="162">
        <f ca="1">IFERROR(IFERROR(SUMIF(INDIRECT(calc!K$6),$D116,INDIRECT(calc!K$9)),0)+IFERROR(SUMIF(INDIRECT(calc!K$7),$D116,INDIRECT(calc!K$10)),0)+IFERROR(SUMIF(INDIRECT(calc!K$8),$D116,INDIRECT(calc!K$11)),0),"")</f>
        <v>0</v>
      </c>
      <c r="K116" s="162">
        <f ca="1">IFERROR(SUMIF(INDIRECT(calc!L$6),$D116,INDIRECT(calc!L$9)),0)+IFERROR(SUMIF(INDIRECT(calc!L$7),$D116,INDIRECT(calc!L$10)),0)+IFERROR(SUMIF(INDIRECT(calc!L$8),$D116,INDIRECT(calc!L$11)),0)</f>
        <v>0</v>
      </c>
      <c r="L116" s="162">
        <f ca="1">IFERROR(IFERROR(SUMIF(INDIRECT(calc!M$6),$D116,INDIRECT(calc!M$9)),0)+IFERROR(SUMIF(INDIRECT(calc!M$7),$D116,INDIRECT(calc!M$10)),0)+IFERROR(SUMIF(INDIRECT(calc!M$8),$D116,INDIRECT(calc!M$11)),0),"")</f>
        <v>0</v>
      </c>
      <c r="M116" s="162">
        <f ca="1">IFERROR(IFERROR(SUMIF(INDIRECT(calc!N$6),$D116,INDIRECT(calc!N$9)),0)+IFERROR(SUMIF(INDIRECT(calc!N$7),$D116,INDIRECT(calc!N$10)),0)+IFERROR(SUMIF(INDIRECT(calc!N$8),$D116,INDIRECT(calc!N$11)),0),"")</f>
        <v>0</v>
      </c>
      <c r="N116" s="162">
        <f ca="1">IFERROR(IFERROR(SUMIF(INDIRECT(calc!O$6),$D116,INDIRECT(calc!O$9)),0)+IFERROR(SUMIF(INDIRECT(calc!O$7),$D116,INDIRECT(calc!O$10)),0)+IFERROR(SUMIF(INDIRECT(calc!O$8),$D116,INDIRECT(calc!O$11)),0),"")</f>
        <v>0</v>
      </c>
      <c r="O116" s="162">
        <f ca="1">IFERROR(IFERROR(SUMIF(INDIRECT(calc!P$6),$D116,INDIRECT(calc!P$9)),0)+IFERROR(SUMIF(INDIRECT(calc!P$7),$D116,INDIRECT(calc!P$10)),0)+IFERROR(SUMIF(INDIRECT(calc!P$8),$D116,INDIRECT(calc!P$11)),0),"")</f>
        <v>0</v>
      </c>
      <c r="P116" s="162">
        <f ca="1">IFERROR(IFERROR(SUMIF(INDIRECT(calc!Q$6),$D116,INDIRECT(calc!Q$9)),0)+IFERROR(SUMIF(INDIRECT(calc!Q$7),$D116,INDIRECT(calc!Q$10)),0)+IFERROR(SUMIF(INDIRECT(calc!Q$8),$D116,INDIRECT(calc!Q$11)),0),"")</f>
        <v>0</v>
      </c>
      <c r="Q116" s="162">
        <f ca="1">IFERROR(IFERROR(SUMIF(INDIRECT(calc!R$6),$D116,INDIRECT(calc!R$9)),0)+IFERROR(SUMIF(INDIRECT(calc!R$7),$D116,INDIRECT(calc!R$10)),0)+IFERROR(SUMIF(INDIRECT(calc!R$8),$D116,INDIRECT(calc!R$11)),0),"")</f>
        <v>0</v>
      </c>
      <c r="R116" s="162">
        <f ca="1">IFERROR(IFERROR(SUMIF(INDIRECT(calc!S$6),$D116,INDIRECT(calc!S$9)),0)+IFERROR(SUMIF(INDIRECT(calc!S$7),$D116,INDIRECT(calc!S$10)),0)+IFERROR(SUMIF(INDIRECT(calc!S$8),$D116,INDIRECT(calc!S$11)),0),"")</f>
        <v>0</v>
      </c>
      <c r="S116" s="162">
        <f ca="1">IFERROR(IFERROR(SUMIF(INDIRECT(calc!T$6),$D116,INDIRECT(calc!T$9)),0)+IFERROR(SUMIF(INDIRECT(calc!T$7),$D116,INDIRECT(calc!T$10)),0)+IFERROR(SUMIF(INDIRECT(calc!T$8),$D116,INDIRECT(calc!T$11)),0),"")</f>
        <v>0</v>
      </c>
      <c r="T116" s="162">
        <f ca="1">IFERROR(IFERROR(SUMIF(INDIRECT(calc!U$6),$D116,INDIRECT(calc!U$9)),0)+IFERROR(SUMIF(INDIRECT(calc!U$7),$D116,INDIRECT(calc!U$10)),0)+IFERROR(SUMIF(INDIRECT(calc!U$8),$D116,INDIRECT(calc!U$11)),0),"")</f>
        <v>0</v>
      </c>
      <c r="U116" s="162">
        <f ca="1">IFERROR(IFERROR(SUMIF(INDIRECT(calc!V$6),$D116,INDIRECT(calc!V$9)),0)+IFERROR(SUMIF(INDIRECT(calc!V$7),$D116,INDIRECT(calc!V$10)),0)+IFERROR(SUMIF(INDIRECT(calc!V$8),$D116,INDIRECT(calc!V$11)),0),"")</f>
        <v>0</v>
      </c>
      <c r="V116" s="162">
        <f ca="1">IFERROR(IFERROR(SUMIF(INDIRECT(calc!W$6),$D116,INDIRECT(calc!W$9)),0)+IFERROR(SUMIF(INDIRECT(calc!W$7),$D116,INDIRECT(calc!W$10)),0)+IFERROR(SUMIF(INDIRECT(calc!W$8),$D116,INDIRECT(calc!W$11)),0),"")</f>
        <v>0</v>
      </c>
      <c r="W116" s="162">
        <f ca="1">IFERROR(IFERROR(SUMIF(INDIRECT(calc!X$6),$D116,INDIRECT(calc!X$9)),0)+IFERROR(SUMIF(INDIRECT(calc!X$7),$D116,INDIRECT(calc!X$10)),0)+IFERROR(SUMIF(INDIRECT(calc!X$8),$D116,INDIRECT(calc!X$11)),0),"")</f>
        <v>0</v>
      </c>
      <c r="Y116" s="151"/>
    </row>
    <row r="117" spans="3:25">
      <c r="C117" s="163" t="str">
        <f t="shared" ca="1" si="3"/>
        <v/>
      </c>
      <c r="D117" s="136" t="str">
        <f>LEFT(Stocks!D117,9)</f>
        <v>7611465AA</v>
      </c>
      <c r="E117" s="136" t="str">
        <f ca="1">IF(calc!F117="","",IF(OFFSET(INDIRECT(calc!F117),,-1)&lt;&gt;"",OFFSET(INDIRECT(calc!F117),,-1),IF(OFFSET(INDIRECT(calc!F117),,-2)&lt;&gt;"",OFFSET(INDIRECT(calc!F117),,-2),IF(OFFSET(INDIRECT(calc!F117),,-3)&lt;&gt;"",OFFSET(INDIRECT(calc!F117),,-3),IF(OFFSET(INDIRECT(calc!F117),,-4)&lt;&gt;"",OFFSET(INDIRECT(calc!F117),,-4),IF(OFFSET(INDIRECT(calc!F117),,-5)&lt;&gt;"",OFFSET(INDIRECT(calc!F117),,-5),IF(OFFSET(INDIRECT(calc!F117),,-6),OFFSET(INDIRECT(calc!F117),,-6))))))))</f>
        <v/>
      </c>
      <c r="F117" s="159">
        <f>Stocks!B117</f>
        <v>70</v>
      </c>
      <c r="G117" s="159">
        <f t="shared" ca="1" si="4"/>
        <v>0</v>
      </c>
      <c r="H117" s="165">
        <f t="shared" ca="1" si="5"/>
        <v>0</v>
      </c>
      <c r="I117" s="162">
        <f ca="1">IFERROR(IFERROR(SUMIF(INDIRECT(calc!J$6),$D117,INDIRECT(calc!J$9)),0)+IFERROR(SUMIF(INDIRECT(calc!J$7),$D117,INDIRECT(calc!J$10)),0)+IFERROR(SUMIF(INDIRECT(calc!J$8),$D117,INDIRECT(calc!J$11)),0),"")</f>
        <v>0</v>
      </c>
      <c r="J117" s="162">
        <f ca="1">IFERROR(IFERROR(SUMIF(INDIRECT(calc!K$6),$D117,INDIRECT(calc!K$9)),0)+IFERROR(SUMIF(INDIRECT(calc!K$7),$D117,INDIRECT(calc!K$10)),0)+IFERROR(SUMIF(INDIRECT(calc!K$8),$D117,INDIRECT(calc!K$11)),0),"")</f>
        <v>0</v>
      </c>
      <c r="K117" s="162">
        <f ca="1">IFERROR(SUMIF(INDIRECT(calc!L$6),$D117,INDIRECT(calc!L$9)),0)+IFERROR(SUMIF(INDIRECT(calc!L$7),$D117,INDIRECT(calc!L$10)),0)+IFERROR(SUMIF(INDIRECT(calc!L$8),$D117,INDIRECT(calc!L$11)),0)</f>
        <v>0</v>
      </c>
      <c r="L117" s="162">
        <f ca="1">IFERROR(IFERROR(SUMIF(INDIRECT(calc!M$6),$D117,INDIRECT(calc!M$9)),0)+IFERROR(SUMIF(INDIRECT(calc!M$7),$D117,INDIRECT(calc!M$10)),0)+IFERROR(SUMIF(INDIRECT(calc!M$8),$D117,INDIRECT(calc!M$11)),0),"")</f>
        <v>0</v>
      </c>
      <c r="M117" s="162">
        <f ca="1">IFERROR(IFERROR(SUMIF(INDIRECT(calc!N$6),$D117,INDIRECT(calc!N$9)),0)+IFERROR(SUMIF(INDIRECT(calc!N$7),$D117,INDIRECT(calc!N$10)),0)+IFERROR(SUMIF(INDIRECT(calc!N$8),$D117,INDIRECT(calc!N$11)),0),"")</f>
        <v>0</v>
      </c>
      <c r="N117" s="162">
        <f ca="1">IFERROR(IFERROR(SUMIF(INDIRECT(calc!O$6),$D117,INDIRECT(calc!O$9)),0)+IFERROR(SUMIF(INDIRECT(calc!O$7),$D117,INDIRECT(calc!O$10)),0)+IFERROR(SUMIF(INDIRECT(calc!O$8),$D117,INDIRECT(calc!O$11)),0),"")</f>
        <v>0</v>
      </c>
      <c r="O117" s="162">
        <f ca="1">IFERROR(IFERROR(SUMIF(INDIRECT(calc!P$6),$D117,INDIRECT(calc!P$9)),0)+IFERROR(SUMIF(INDIRECT(calc!P$7),$D117,INDIRECT(calc!P$10)),0)+IFERROR(SUMIF(INDIRECT(calc!P$8),$D117,INDIRECT(calc!P$11)),0),"")</f>
        <v>0</v>
      </c>
      <c r="P117" s="162">
        <f ca="1">IFERROR(IFERROR(SUMIF(INDIRECT(calc!Q$6),$D117,INDIRECT(calc!Q$9)),0)+IFERROR(SUMIF(INDIRECT(calc!Q$7),$D117,INDIRECT(calc!Q$10)),0)+IFERROR(SUMIF(INDIRECT(calc!Q$8),$D117,INDIRECT(calc!Q$11)),0),"")</f>
        <v>0</v>
      </c>
      <c r="Q117" s="162">
        <f ca="1">IFERROR(IFERROR(SUMIF(INDIRECT(calc!R$6),$D117,INDIRECT(calc!R$9)),0)+IFERROR(SUMIF(INDIRECT(calc!R$7),$D117,INDIRECT(calc!R$10)),0)+IFERROR(SUMIF(INDIRECT(calc!R$8),$D117,INDIRECT(calc!R$11)),0),"")</f>
        <v>0</v>
      </c>
      <c r="R117" s="162">
        <f ca="1">IFERROR(IFERROR(SUMIF(INDIRECT(calc!S$6),$D117,INDIRECT(calc!S$9)),0)+IFERROR(SUMIF(INDIRECT(calc!S$7),$D117,INDIRECT(calc!S$10)),0)+IFERROR(SUMIF(INDIRECT(calc!S$8),$D117,INDIRECT(calc!S$11)),0),"")</f>
        <v>0</v>
      </c>
      <c r="S117" s="162">
        <f ca="1">IFERROR(IFERROR(SUMIF(INDIRECT(calc!T$6),$D117,INDIRECT(calc!T$9)),0)+IFERROR(SUMIF(INDIRECT(calc!T$7),$D117,INDIRECT(calc!T$10)),0)+IFERROR(SUMIF(INDIRECT(calc!T$8),$D117,INDIRECT(calc!T$11)),0),"")</f>
        <v>0</v>
      </c>
      <c r="T117" s="162">
        <f ca="1">IFERROR(IFERROR(SUMIF(INDIRECT(calc!U$6),$D117,INDIRECT(calc!U$9)),0)+IFERROR(SUMIF(INDIRECT(calc!U$7),$D117,INDIRECT(calc!U$10)),0)+IFERROR(SUMIF(INDIRECT(calc!U$8),$D117,INDIRECT(calc!U$11)),0),"")</f>
        <v>0</v>
      </c>
      <c r="U117" s="162">
        <f ca="1">IFERROR(IFERROR(SUMIF(INDIRECT(calc!V$6),$D117,INDIRECT(calc!V$9)),0)+IFERROR(SUMIF(INDIRECT(calc!V$7),$D117,INDIRECT(calc!V$10)),0)+IFERROR(SUMIF(INDIRECT(calc!V$8),$D117,INDIRECT(calc!V$11)),0),"")</f>
        <v>0</v>
      </c>
      <c r="V117" s="162">
        <f ca="1">IFERROR(IFERROR(SUMIF(INDIRECT(calc!W$6),$D117,INDIRECT(calc!W$9)),0)+IFERROR(SUMIF(INDIRECT(calc!W$7),$D117,INDIRECT(calc!W$10)),0)+IFERROR(SUMIF(INDIRECT(calc!W$8),$D117,INDIRECT(calc!W$11)),0),"")</f>
        <v>0</v>
      </c>
      <c r="W117" s="162">
        <f ca="1">IFERROR(IFERROR(SUMIF(INDIRECT(calc!X$6),$D117,INDIRECT(calc!X$9)),0)+IFERROR(SUMIF(INDIRECT(calc!X$7),$D117,INDIRECT(calc!X$10)),0)+IFERROR(SUMIF(INDIRECT(calc!X$8),$D117,INDIRECT(calc!X$11)),0),"")</f>
        <v>0</v>
      </c>
      <c r="Y117" s="151"/>
    </row>
    <row r="118" spans="3:25">
      <c r="C118" s="163" t="str">
        <f t="shared" ca="1" si="3"/>
        <v/>
      </c>
      <c r="D118" s="136" t="str">
        <f>LEFT(Stocks!D118,9)</f>
        <v>7210230AA</v>
      </c>
      <c r="E118" s="136" t="str">
        <f ca="1">IF(calc!F118="","",IF(OFFSET(INDIRECT(calc!F118),,-1)&lt;&gt;"",OFFSET(INDIRECT(calc!F118),,-1),IF(OFFSET(INDIRECT(calc!F118),,-2)&lt;&gt;"",OFFSET(INDIRECT(calc!F118),,-2),IF(OFFSET(INDIRECT(calc!F118),,-3)&lt;&gt;"",OFFSET(INDIRECT(calc!F118),,-3),IF(OFFSET(INDIRECT(calc!F118),,-4)&lt;&gt;"",OFFSET(INDIRECT(calc!F118),,-4),IF(OFFSET(INDIRECT(calc!F118),,-5)&lt;&gt;"",OFFSET(INDIRECT(calc!F118),,-5),IF(OFFSET(INDIRECT(calc!F118),,-6),OFFSET(INDIRECT(calc!F118),,-6))))))))</f>
        <v/>
      </c>
      <c r="F118" s="159">
        <f>Stocks!B118</f>
        <v>200</v>
      </c>
      <c r="G118" s="159">
        <f t="shared" ca="1" si="4"/>
        <v>0</v>
      </c>
      <c r="H118" s="165">
        <f t="shared" ca="1" si="5"/>
        <v>0</v>
      </c>
      <c r="I118" s="162">
        <f ca="1">IFERROR(IFERROR(SUMIF(INDIRECT(calc!J$6),$D118,INDIRECT(calc!J$9)),0)+IFERROR(SUMIF(INDIRECT(calc!J$7),$D118,INDIRECT(calc!J$10)),0)+IFERROR(SUMIF(INDIRECT(calc!J$8),$D118,INDIRECT(calc!J$11)),0),"")</f>
        <v>0</v>
      </c>
      <c r="J118" s="162">
        <f ca="1">IFERROR(IFERROR(SUMIF(INDIRECT(calc!K$6),$D118,INDIRECT(calc!K$9)),0)+IFERROR(SUMIF(INDIRECT(calc!K$7),$D118,INDIRECT(calc!K$10)),0)+IFERROR(SUMIF(INDIRECT(calc!K$8),$D118,INDIRECT(calc!K$11)),0),"")</f>
        <v>0</v>
      </c>
      <c r="K118" s="162">
        <f ca="1">IFERROR(SUMIF(INDIRECT(calc!L$6),$D118,INDIRECT(calc!L$9)),0)+IFERROR(SUMIF(INDIRECT(calc!L$7),$D118,INDIRECT(calc!L$10)),0)+IFERROR(SUMIF(INDIRECT(calc!L$8),$D118,INDIRECT(calc!L$11)),0)</f>
        <v>0</v>
      </c>
      <c r="L118" s="162">
        <f ca="1">IFERROR(IFERROR(SUMIF(INDIRECT(calc!M$6),$D118,INDIRECT(calc!M$9)),0)+IFERROR(SUMIF(INDIRECT(calc!M$7),$D118,INDIRECT(calc!M$10)),0)+IFERROR(SUMIF(INDIRECT(calc!M$8),$D118,INDIRECT(calc!M$11)),0),"")</f>
        <v>0</v>
      </c>
      <c r="M118" s="162">
        <f ca="1">IFERROR(IFERROR(SUMIF(INDIRECT(calc!N$6),$D118,INDIRECT(calc!N$9)),0)+IFERROR(SUMIF(INDIRECT(calc!N$7),$D118,INDIRECT(calc!N$10)),0)+IFERROR(SUMIF(INDIRECT(calc!N$8),$D118,INDIRECT(calc!N$11)),0),"")</f>
        <v>0</v>
      </c>
      <c r="N118" s="162">
        <f ca="1">IFERROR(IFERROR(SUMIF(INDIRECT(calc!O$6),$D118,INDIRECT(calc!O$9)),0)+IFERROR(SUMIF(INDIRECT(calc!O$7),$D118,INDIRECT(calc!O$10)),0)+IFERROR(SUMIF(INDIRECT(calc!O$8),$D118,INDIRECT(calc!O$11)),0),"")</f>
        <v>0</v>
      </c>
      <c r="O118" s="162">
        <f ca="1">IFERROR(IFERROR(SUMIF(INDIRECT(calc!P$6),$D118,INDIRECT(calc!P$9)),0)+IFERROR(SUMIF(INDIRECT(calc!P$7),$D118,INDIRECT(calc!P$10)),0)+IFERROR(SUMIF(INDIRECT(calc!P$8),$D118,INDIRECT(calc!P$11)),0),"")</f>
        <v>0</v>
      </c>
      <c r="P118" s="162">
        <f ca="1">IFERROR(IFERROR(SUMIF(INDIRECT(calc!Q$6),$D118,INDIRECT(calc!Q$9)),0)+IFERROR(SUMIF(INDIRECT(calc!Q$7),$D118,INDIRECT(calc!Q$10)),0)+IFERROR(SUMIF(INDIRECT(calc!Q$8),$D118,INDIRECT(calc!Q$11)),0),"")</f>
        <v>0</v>
      </c>
      <c r="Q118" s="162">
        <f ca="1">IFERROR(IFERROR(SUMIF(INDIRECT(calc!R$6),$D118,INDIRECT(calc!R$9)),0)+IFERROR(SUMIF(INDIRECT(calc!R$7),$D118,INDIRECT(calc!R$10)),0)+IFERROR(SUMIF(INDIRECT(calc!R$8),$D118,INDIRECT(calc!R$11)),0),"")</f>
        <v>0</v>
      </c>
      <c r="R118" s="162">
        <f ca="1">IFERROR(IFERROR(SUMIF(INDIRECT(calc!S$6),$D118,INDIRECT(calc!S$9)),0)+IFERROR(SUMIF(INDIRECT(calc!S$7),$D118,INDIRECT(calc!S$10)),0)+IFERROR(SUMIF(INDIRECT(calc!S$8),$D118,INDIRECT(calc!S$11)),0),"")</f>
        <v>0</v>
      </c>
      <c r="S118" s="162">
        <f ca="1">IFERROR(IFERROR(SUMIF(INDIRECT(calc!T$6),$D118,INDIRECT(calc!T$9)),0)+IFERROR(SUMIF(INDIRECT(calc!T$7),$D118,INDIRECT(calc!T$10)),0)+IFERROR(SUMIF(INDIRECT(calc!T$8),$D118,INDIRECT(calc!T$11)),0),"")</f>
        <v>0</v>
      </c>
      <c r="T118" s="162">
        <f ca="1">IFERROR(IFERROR(SUMIF(INDIRECT(calc!U$6),$D118,INDIRECT(calc!U$9)),0)+IFERROR(SUMIF(INDIRECT(calc!U$7),$D118,INDIRECT(calc!U$10)),0)+IFERROR(SUMIF(INDIRECT(calc!U$8),$D118,INDIRECT(calc!U$11)),0),"")</f>
        <v>0</v>
      </c>
      <c r="U118" s="162">
        <f ca="1">IFERROR(IFERROR(SUMIF(INDIRECT(calc!V$6),$D118,INDIRECT(calc!V$9)),0)+IFERROR(SUMIF(INDIRECT(calc!V$7),$D118,INDIRECT(calc!V$10)),0)+IFERROR(SUMIF(INDIRECT(calc!V$8),$D118,INDIRECT(calc!V$11)),0),"")</f>
        <v>0</v>
      </c>
      <c r="V118" s="162">
        <f ca="1">IFERROR(IFERROR(SUMIF(INDIRECT(calc!W$6),$D118,INDIRECT(calc!W$9)),0)+IFERROR(SUMIF(INDIRECT(calc!W$7),$D118,INDIRECT(calc!W$10)),0)+IFERROR(SUMIF(INDIRECT(calc!W$8),$D118,INDIRECT(calc!W$11)),0),"")</f>
        <v>0</v>
      </c>
      <c r="W118" s="162">
        <f ca="1">IFERROR(IFERROR(SUMIF(INDIRECT(calc!X$6),$D118,INDIRECT(calc!X$9)),0)+IFERROR(SUMIF(INDIRECT(calc!X$7),$D118,INDIRECT(calc!X$10)),0)+IFERROR(SUMIF(INDIRECT(calc!X$8),$D118,INDIRECT(calc!X$11)),0),"")</f>
        <v>0</v>
      </c>
      <c r="Y118" s="151"/>
    </row>
    <row r="119" spans="3:25">
      <c r="C119" s="163" t="str">
        <f t="shared" ca="1" si="3"/>
        <v/>
      </c>
      <c r="D119" s="136" t="str">
        <f>LEFT(Stocks!D119,9)</f>
        <v>7210247AA</v>
      </c>
      <c r="E119" s="136" t="str">
        <f ca="1">IF(calc!F119="","",IF(OFFSET(INDIRECT(calc!F119),,-1)&lt;&gt;"",OFFSET(INDIRECT(calc!F119),,-1),IF(OFFSET(INDIRECT(calc!F119),,-2)&lt;&gt;"",OFFSET(INDIRECT(calc!F119),,-2),IF(OFFSET(INDIRECT(calc!F119),,-3)&lt;&gt;"",OFFSET(INDIRECT(calc!F119),,-3),IF(OFFSET(INDIRECT(calc!F119),,-4)&lt;&gt;"",OFFSET(INDIRECT(calc!F119),,-4),IF(OFFSET(INDIRECT(calc!F119),,-5)&lt;&gt;"",OFFSET(INDIRECT(calc!F119),,-5),IF(OFFSET(INDIRECT(calc!F119),,-6),OFFSET(INDIRECT(calc!F119),,-6))))))))</f>
        <v/>
      </c>
      <c r="F119" s="159">
        <f>Stocks!B119</f>
        <v>200</v>
      </c>
      <c r="G119" s="159">
        <f t="shared" ca="1" si="4"/>
        <v>0</v>
      </c>
      <c r="H119" s="165">
        <f t="shared" ca="1" si="5"/>
        <v>0</v>
      </c>
      <c r="I119" s="162">
        <f ca="1">IFERROR(IFERROR(SUMIF(INDIRECT(calc!J$6),$D119,INDIRECT(calc!J$9)),0)+IFERROR(SUMIF(INDIRECT(calc!J$7),$D119,INDIRECT(calc!J$10)),0)+IFERROR(SUMIF(INDIRECT(calc!J$8),$D119,INDIRECT(calc!J$11)),0),"")</f>
        <v>0</v>
      </c>
      <c r="J119" s="162">
        <f ca="1">IFERROR(IFERROR(SUMIF(INDIRECT(calc!K$6),$D119,INDIRECT(calc!K$9)),0)+IFERROR(SUMIF(INDIRECT(calc!K$7),$D119,INDIRECT(calc!K$10)),0)+IFERROR(SUMIF(INDIRECT(calc!K$8),$D119,INDIRECT(calc!K$11)),0),"")</f>
        <v>0</v>
      </c>
      <c r="K119" s="162">
        <f ca="1">IFERROR(SUMIF(INDIRECT(calc!L$6),$D119,INDIRECT(calc!L$9)),0)+IFERROR(SUMIF(INDIRECT(calc!L$7),$D119,INDIRECT(calc!L$10)),0)+IFERROR(SUMIF(INDIRECT(calc!L$8),$D119,INDIRECT(calc!L$11)),0)</f>
        <v>0</v>
      </c>
      <c r="L119" s="162">
        <f ca="1">IFERROR(IFERROR(SUMIF(INDIRECT(calc!M$6),$D119,INDIRECT(calc!M$9)),0)+IFERROR(SUMIF(INDIRECT(calc!M$7),$D119,INDIRECT(calc!M$10)),0)+IFERROR(SUMIF(INDIRECT(calc!M$8),$D119,INDIRECT(calc!M$11)),0),"")</f>
        <v>0</v>
      </c>
      <c r="M119" s="162">
        <f ca="1">IFERROR(IFERROR(SUMIF(INDIRECT(calc!N$6),$D119,INDIRECT(calc!N$9)),0)+IFERROR(SUMIF(INDIRECT(calc!N$7),$D119,INDIRECT(calc!N$10)),0)+IFERROR(SUMIF(INDIRECT(calc!N$8),$D119,INDIRECT(calc!N$11)),0),"")</f>
        <v>0</v>
      </c>
      <c r="N119" s="162">
        <f ca="1">IFERROR(IFERROR(SUMIF(INDIRECT(calc!O$6),$D119,INDIRECT(calc!O$9)),0)+IFERROR(SUMIF(INDIRECT(calc!O$7),$D119,INDIRECT(calc!O$10)),0)+IFERROR(SUMIF(INDIRECT(calc!O$8),$D119,INDIRECT(calc!O$11)),0),"")</f>
        <v>0</v>
      </c>
      <c r="O119" s="162">
        <f ca="1">IFERROR(IFERROR(SUMIF(INDIRECT(calc!P$6),$D119,INDIRECT(calc!P$9)),0)+IFERROR(SUMIF(INDIRECT(calc!P$7),$D119,INDIRECT(calc!P$10)),0)+IFERROR(SUMIF(INDIRECT(calc!P$8),$D119,INDIRECT(calc!P$11)),0),"")</f>
        <v>0</v>
      </c>
      <c r="P119" s="162">
        <f ca="1">IFERROR(IFERROR(SUMIF(INDIRECT(calc!Q$6),$D119,INDIRECT(calc!Q$9)),0)+IFERROR(SUMIF(INDIRECT(calc!Q$7),$D119,INDIRECT(calc!Q$10)),0)+IFERROR(SUMIF(INDIRECT(calc!Q$8),$D119,INDIRECT(calc!Q$11)),0),"")</f>
        <v>0</v>
      </c>
      <c r="Q119" s="162">
        <f ca="1">IFERROR(IFERROR(SUMIF(INDIRECT(calc!R$6),$D119,INDIRECT(calc!R$9)),0)+IFERROR(SUMIF(INDIRECT(calc!R$7),$D119,INDIRECT(calc!R$10)),0)+IFERROR(SUMIF(INDIRECT(calc!R$8),$D119,INDIRECT(calc!R$11)),0),"")</f>
        <v>0</v>
      </c>
      <c r="R119" s="162">
        <f ca="1">IFERROR(IFERROR(SUMIF(INDIRECT(calc!S$6),$D119,INDIRECT(calc!S$9)),0)+IFERROR(SUMIF(INDIRECT(calc!S$7),$D119,INDIRECT(calc!S$10)),0)+IFERROR(SUMIF(INDIRECT(calc!S$8),$D119,INDIRECT(calc!S$11)),0),"")</f>
        <v>0</v>
      </c>
      <c r="S119" s="162">
        <f ca="1">IFERROR(IFERROR(SUMIF(INDIRECT(calc!T$6),$D119,INDIRECT(calc!T$9)),0)+IFERROR(SUMIF(INDIRECT(calc!T$7),$D119,INDIRECT(calc!T$10)),0)+IFERROR(SUMIF(INDIRECT(calc!T$8),$D119,INDIRECT(calc!T$11)),0),"")</f>
        <v>0</v>
      </c>
      <c r="T119" s="162">
        <f ca="1">IFERROR(IFERROR(SUMIF(INDIRECT(calc!U$6),$D119,INDIRECT(calc!U$9)),0)+IFERROR(SUMIF(INDIRECT(calc!U$7),$D119,INDIRECT(calc!U$10)),0)+IFERROR(SUMIF(INDIRECT(calc!U$8),$D119,INDIRECT(calc!U$11)),0),"")</f>
        <v>0</v>
      </c>
      <c r="U119" s="162">
        <f ca="1">IFERROR(IFERROR(SUMIF(INDIRECT(calc!V$6),$D119,INDIRECT(calc!V$9)),0)+IFERROR(SUMIF(INDIRECT(calc!V$7),$D119,INDIRECT(calc!V$10)),0)+IFERROR(SUMIF(INDIRECT(calc!V$8),$D119,INDIRECT(calc!V$11)),0),"")</f>
        <v>0</v>
      </c>
      <c r="V119" s="162">
        <f ca="1">IFERROR(IFERROR(SUMIF(INDIRECT(calc!W$6),$D119,INDIRECT(calc!W$9)),0)+IFERROR(SUMIF(INDIRECT(calc!W$7),$D119,INDIRECT(calc!W$10)),0)+IFERROR(SUMIF(INDIRECT(calc!W$8),$D119,INDIRECT(calc!W$11)),0),"")</f>
        <v>0</v>
      </c>
      <c r="W119" s="162">
        <f ca="1">IFERROR(IFERROR(SUMIF(INDIRECT(calc!X$6),$D119,INDIRECT(calc!X$9)),0)+IFERROR(SUMIF(INDIRECT(calc!X$7),$D119,INDIRECT(calc!X$10)),0)+IFERROR(SUMIF(INDIRECT(calc!X$8),$D119,INDIRECT(calc!X$11)),0),"")</f>
        <v>0</v>
      </c>
      <c r="Y119" s="151"/>
    </row>
    <row r="120" spans="3:25">
      <c r="C120" s="163" t="str">
        <f t="shared" ca="1" si="3"/>
        <v/>
      </c>
      <c r="D120" s="136" t="str">
        <f>LEFT(Stocks!D120,9)</f>
        <v>7320123AA</v>
      </c>
      <c r="E120" s="136" t="str">
        <f ca="1">IF(calc!F120="","",IF(OFFSET(INDIRECT(calc!F120),,-1)&lt;&gt;"",OFFSET(INDIRECT(calc!F120),,-1),IF(OFFSET(INDIRECT(calc!F120),,-2)&lt;&gt;"",OFFSET(INDIRECT(calc!F120),,-2),IF(OFFSET(INDIRECT(calc!F120),,-3)&lt;&gt;"",OFFSET(INDIRECT(calc!F120),,-3),IF(OFFSET(INDIRECT(calc!F120),,-4)&lt;&gt;"",OFFSET(INDIRECT(calc!F120),,-4),IF(OFFSET(INDIRECT(calc!F120),,-5)&lt;&gt;"",OFFSET(INDIRECT(calc!F120),,-5),IF(OFFSET(INDIRECT(calc!F120),,-6),OFFSET(INDIRECT(calc!F120),,-6))))))))</f>
        <v>LOCATING RING - 987 997</v>
      </c>
      <c r="F120" s="159">
        <f>Stocks!B120</f>
        <v>446</v>
      </c>
      <c r="G120" s="159">
        <f t="shared" ca="1" si="4"/>
        <v>1</v>
      </c>
      <c r="H120" s="165">
        <f t="shared" ca="1" si="5"/>
        <v>0</v>
      </c>
      <c r="I120" s="162">
        <f ca="1">IFERROR(IFERROR(SUMIF(INDIRECT(calc!J$6),$D120,INDIRECT(calc!J$9)),0)+IFERROR(SUMIF(INDIRECT(calc!J$7),$D120,INDIRECT(calc!J$10)),0)+IFERROR(SUMIF(INDIRECT(calc!J$8),$D120,INDIRECT(calc!J$11)),0),"")</f>
        <v>1</v>
      </c>
      <c r="J120" s="162">
        <f ca="1">IFERROR(IFERROR(SUMIF(INDIRECT(calc!K$6),$D120,INDIRECT(calc!K$9)),0)+IFERROR(SUMIF(INDIRECT(calc!K$7),$D120,INDIRECT(calc!K$10)),0)+IFERROR(SUMIF(INDIRECT(calc!K$8),$D120,INDIRECT(calc!K$11)),0),"")</f>
        <v>0</v>
      </c>
      <c r="K120" s="162">
        <f ca="1">IFERROR(SUMIF(INDIRECT(calc!L$6),$D120,INDIRECT(calc!L$9)),0)+IFERROR(SUMIF(INDIRECT(calc!L$7),$D120,INDIRECT(calc!L$10)),0)+IFERROR(SUMIF(INDIRECT(calc!L$8),$D120,INDIRECT(calc!L$11)),0)</f>
        <v>0</v>
      </c>
      <c r="L120" s="162">
        <f ca="1">IFERROR(IFERROR(SUMIF(INDIRECT(calc!M$6),$D120,INDIRECT(calc!M$9)),0)+IFERROR(SUMIF(INDIRECT(calc!M$7),$D120,INDIRECT(calc!M$10)),0)+IFERROR(SUMIF(INDIRECT(calc!M$8),$D120,INDIRECT(calc!M$11)),0),"")</f>
        <v>0</v>
      </c>
      <c r="M120" s="162">
        <f ca="1">IFERROR(IFERROR(SUMIF(INDIRECT(calc!N$6),$D120,INDIRECT(calc!N$9)),0)+IFERROR(SUMIF(INDIRECT(calc!N$7),$D120,INDIRECT(calc!N$10)),0)+IFERROR(SUMIF(INDIRECT(calc!N$8),$D120,INDIRECT(calc!N$11)),0),"")</f>
        <v>0</v>
      </c>
      <c r="N120" s="162">
        <f ca="1">IFERROR(IFERROR(SUMIF(INDIRECT(calc!O$6),$D120,INDIRECT(calc!O$9)),0)+IFERROR(SUMIF(INDIRECT(calc!O$7),$D120,INDIRECT(calc!O$10)),0)+IFERROR(SUMIF(INDIRECT(calc!O$8),$D120,INDIRECT(calc!O$11)),0),"")</f>
        <v>0</v>
      </c>
      <c r="O120" s="162">
        <f ca="1">IFERROR(IFERROR(SUMIF(INDIRECT(calc!P$6),$D120,INDIRECT(calc!P$9)),0)+IFERROR(SUMIF(INDIRECT(calc!P$7),$D120,INDIRECT(calc!P$10)),0)+IFERROR(SUMIF(INDIRECT(calc!P$8),$D120,INDIRECT(calc!P$11)),0),"")</f>
        <v>0</v>
      </c>
      <c r="P120" s="162">
        <f ca="1">IFERROR(IFERROR(SUMIF(INDIRECT(calc!Q$6),$D120,INDIRECT(calc!Q$9)),0)+IFERROR(SUMIF(INDIRECT(calc!Q$7),$D120,INDIRECT(calc!Q$10)),0)+IFERROR(SUMIF(INDIRECT(calc!Q$8),$D120,INDIRECT(calc!Q$11)),0),"")</f>
        <v>0</v>
      </c>
      <c r="Q120" s="162">
        <f ca="1">IFERROR(IFERROR(SUMIF(INDIRECT(calc!R$6),$D120,INDIRECT(calc!R$9)),0)+IFERROR(SUMIF(INDIRECT(calc!R$7),$D120,INDIRECT(calc!R$10)),0)+IFERROR(SUMIF(INDIRECT(calc!R$8),$D120,INDIRECT(calc!R$11)),0),"")</f>
        <v>0</v>
      </c>
      <c r="R120" s="162">
        <f ca="1">IFERROR(IFERROR(SUMIF(INDIRECT(calc!S$6),$D120,INDIRECT(calc!S$9)),0)+IFERROR(SUMIF(INDIRECT(calc!S$7),$D120,INDIRECT(calc!S$10)),0)+IFERROR(SUMIF(INDIRECT(calc!S$8),$D120,INDIRECT(calc!S$11)),0),"")</f>
        <v>0</v>
      </c>
      <c r="S120" s="162">
        <f ca="1">IFERROR(IFERROR(SUMIF(INDIRECT(calc!T$6),$D120,INDIRECT(calc!T$9)),0)+IFERROR(SUMIF(INDIRECT(calc!T$7),$D120,INDIRECT(calc!T$10)),0)+IFERROR(SUMIF(INDIRECT(calc!T$8),$D120,INDIRECT(calc!T$11)),0),"")</f>
        <v>0</v>
      </c>
      <c r="T120" s="162">
        <f ca="1">IFERROR(IFERROR(SUMIF(INDIRECT(calc!U$6),$D120,INDIRECT(calc!U$9)),0)+IFERROR(SUMIF(INDIRECT(calc!U$7),$D120,INDIRECT(calc!U$10)),0)+IFERROR(SUMIF(INDIRECT(calc!U$8),$D120,INDIRECT(calc!U$11)),0),"")</f>
        <v>0</v>
      </c>
      <c r="U120" s="162">
        <f ca="1">IFERROR(IFERROR(SUMIF(INDIRECT(calc!V$6),$D120,INDIRECT(calc!V$9)),0)+IFERROR(SUMIF(INDIRECT(calc!V$7),$D120,INDIRECT(calc!V$10)),0)+IFERROR(SUMIF(INDIRECT(calc!V$8),$D120,INDIRECT(calc!V$11)),0),"")</f>
        <v>0</v>
      </c>
      <c r="V120" s="162">
        <f ca="1">IFERROR(IFERROR(SUMIF(INDIRECT(calc!W$6),$D120,INDIRECT(calc!W$9)),0)+IFERROR(SUMIF(INDIRECT(calc!W$7),$D120,INDIRECT(calc!W$10)),0)+IFERROR(SUMIF(INDIRECT(calc!W$8),$D120,INDIRECT(calc!W$11)),0),"")</f>
        <v>0</v>
      </c>
      <c r="W120" s="162">
        <f ca="1">IFERROR(IFERROR(SUMIF(INDIRECT(calc!X$6),$D120,INDIRECT(calc!X$9)),0)+IFERROR(SUMIF(INDIRECT(calc!X$7),$D120,INDIRECT(calc!X$10)),0)+IFERROR(SUMIF(INDIRECT(calc!X$8),$D120,INDIRECT(calc!X$11)),0),"")</f>
        <v>0</v>
      </c>
      <c r="Y120" s="151"/>
    </row>
    <row r="121" spans="3:25">
      <c r="C121" s="163" t="str">
        <f t="shared" ca="1" si="3"/>
        <v/>
      </c>
      <c r="D121" s="136" t="str">
        <f>LEFT(Stocks!D121,9)</f>
        <v>7320159AC</v>
      </c>
      <c r="E121" s="136" t="str">
        <f ca="1">IF(calc!F121="","",IF(OFFSET(INDIRECT(calc!F121),,-1)&lt;&gt;"",OFFSET(INDIRECT(calc!F121),,-1),IF(OFFSET(INDIRECT(calc!F121),,-2)&lt;&gt;"",OFFSET(INDIRECT(calc!F121),,-2),IF(OFFSET(INDIRECT(calc!F121),,-3)&lt;&gt;"",OFFSET(INDIRECT(calc!F121),,-3),IF(OFFSET(INDIRECT(calc!F121),,-4)&lt;&gt;"",OFFSET(INDIRECT(calc!F121),,-4),IF(OFFSET(INDIRECT(calc!F121),,-5)&lt;&gt;"",OFFSET(INDIRECT(calc!F121),,-5),IF(OFFSET(INDIRECT(calc!F121),,-6),OFFSET(INDIRECT(calc!F121),,-6))))))))</f>
        <v>CANISTER PLASTIC BRACKET</v>
      </c>
      <c r="F121" s="159">
        <f>Stocks!B121</f>
        <v>152</v>
      </c>
      <c r="G121" s="159">
        <f t="shared" ca="1" si="4"/>
        <v>1</v>
      </c>
      <c r="H121" s="165">
        <f t="shared" ca="1" si="5"/>
        <v>0</v>
      </c>
      <c r="I121" s="162">
        <f ca="1">IFERROR(IFERROR(SUMIF(INDIRECT(calc!J$6),$D121,INDIRECT(calc!J$9)),0)+IFERROR(SUMIF(INDIRECT(calc!J$7),$D121,INDIRECT(calc!J$10)),0)+IFERROR(SUMIF(INDIRECT(calc!J$8),$D121,INDIRECT(calc!J$11)),0),"")</f>
        <v>1</v>
      </c>
      <c r="J121" s="162">
        <f ca="1">IFERROR(IFERROR(SUMIF(INDIRECT(calc!K$6),$D121,INDIRECT(calc!K$9)),0)+IFERROR(SUMIF(INDIRECT(calc!K$7),$D121,INDIRECT(calc!K$10)),0)+IFERROR(SUMIF(INDIRECT(calc!K$8),$D121,INDIRECT(calc!K$11)),0),"")</f>
        <v>0</v>
      </c>
      <c r="K121" s="162">
        <f ca="1">IFERROR(SUMIF(INDIRECT(calc!L$6),$D121,INDIRECT(calc!L$9)),0)+IFERROR(SUMIF(INDIRECT(calc!L$7),$D121,INDIRECT(calc!L$10)),0)+IFERROR(SUMIF(INDIRECT(calc!L$8),$D121,INDIRECT(calc!L$11)),0)</f>
        <v>0</v>
      </c>
      <c r="L121" s="162">
        <f ca="1">IFERROR(IFERROR(SUMIF(INDIRECT(calc!M$6),$D121,INDIRECT(calc!M$9)),0)+IFERROR(SUMIF(INDIRECT(calc!M$7),$D121,INDIRECT(calc!M$10)),0)+IFERROR(SUMIF(INDIRECT(calc!M$8),$D121,INDIRECT(calc!M$11)),0),"")</f>
        <v>0</v>
      </c>
      <c r="M121" s="162">
        <f ca="1">IFERROR(IFERROR(SUMIF(INDIRECT(calc!N$6),$D121,INDIRECT(calc!N$9)),0)+IFERROR(SUMIF(INDIRECT(calc!N$7),$D121,INDIRECT(calc!N$10)),0)+IFERROR(SUMIF(INDIRECT(calc!N$8),$D121,INDIRECT(calc!N$11)),0),"")</f>
        <v>0</v>
      </c>
      <c r="N121" s="162">
        <f ca="1">IFERROR(IFERROR(SUMIF(INDIRECT(calc!O$6),$D121,INDIRECT(calc!O$9)),0)+IFERROR(SUMIF(INDIRECT(calc!O$7),$D121,INDIRECT(calc!O$10)),0)+IFERROR(SUMIF(INDIRECT(calc!O$8),$D121,INDIRECT(calc!O$11)),0),"")</f>
        <v>0</v>
      </c>
      <c r="O121" s="162">
        <f ca="1">IFERROR(IFERROR(SUMIF(INDIRECT(calc!P$6),$D121,INDIRECT(calc!P$9)),0)+IFERROR(SUMIF(INDIRECT(calc!P$7),$D121,INDIRECT(calc!P$10)),0)+IFERROR(SUMIF(INDIRECT(calc!P$8),$D121,INDIRECT(calc!P$11)),0),"")</f>
        <v>0</v>
      </c>
      <c r="P121" s="162">
        <f ca="1">IFERROR(IFERROR(SUMIF(INDIRECT(calc!Q$6),$D121,INDIRECT(calc!Q$9)),0)+IFERROR(SUMIF(INDIRECT(calc!Q$7),$D121,INDIRECT(calc!Q$10)),0)+IFERROR(SUMIF(INDIRECT(calc!Q$8),$D121,INDIRECT(calc!Q$11)),0),"")</f>
        <v>0</v>
      </c>
      <c r="Q121" s="162">
        <f ca="1">IFERROR(IFERROR(SUMIF(INDIRECT(calc!R$6),$D121,INDIRECT(calc!R$9)),0)+IFERROR(SUMIF(INDIRECT(calc!R$7),$D121,INDIRECT(calc!R$10)),0)+IFERROR(SUMIF(INDIRECT(calc!R$8),$D121,INDIRECT(calc!R$11)),0),"")</f>
        <v>0</v>
      </c>
      <c r="R121" s="162">
        <f ca="1">IFERROR(IFERROR(SUMIF(INDIRECT(calc!S$6),$D121,INDIRECT(calc!S$9)),0)+IFERROR(SUMIF(INDIRECT(calc!S$7),$D121,INDIRECT(calc!S$10)),0)+IFERROR(SUMIF(INDIRECT(calc!S$8),$D121,INDIRECT(calc!S$11)),0),"")</f>
        <v>0</v>
      </c>
      <c r="S121" s="162">
        <f ca="1">IFERROR(IFERROR(SUMIF(INDIRECT(calc!T$6),$D121,INDIRECT(calc!T$9)),0)+IFERROR(SUMIF(INDIRECT(calc!T$7),$D121,INDIRECT(calc!T$10)),0)+IFERROR(SUMIF(INDIRECT(calc!T$8),$D121,INDIRECT(calc!T$11)),0),"")</f>
        <v>0</v>
      </c>
      <c r="T121" s="162">
        <f ca="1">IFERROR(IFERROR(SUMIF(INDIRECT(calc!U$6),$D121,INDIRECT(calc!U$9)),0)+IFERROR(SUMIF(INDIRECT(calc!U$7),$D121,INDIRECT(calc!U$10)),0)+IFERROR(SUMIF(INDIRECT(calc!U$8),$D121,INDIRECT(calc!U$11)),0),"")</f>
        <v>0</v>
      </c>
      <c r="U121" s="162">
        <f ca="1">IFERROR(IFERROR(SUMIF(INDIRECT(calc!V$6),$D121,INDIRECT(calc!V$9)),0)+IFERROR(SUMIF(INDIRECT(calc!V$7),$D121,INDIRECT(calc!V$10)),0)+IFERROR(SUMIF(INDIRECT(calc!V$8),$D121,INDIRECT(calc!V$11)),0),"")</f>
        <v>0</v>
      </c>
      <c r="V121" s="162">
        <f ca="1">IFERROR(IFERROR(SUMIF(INDIRECT(calc!W$6),$D121,INDIRECT(calc!W$9)),0)+IFERROR(SUMIF(INDIRECT(calc!W$7),$D121,INDIRECT(calc!W$10)),0)+IFERROR(SUMIF(INDIRECT(calc!W$8),$D121,INDIRECT(calc!W$11)),0),"")</f>
        <v>0</v>
      </c>
      <c r="W121" s="162">
        <f ca="1">IFERROR(IFERROR(SUMIF(INDIRECT(calc!X$6),$D121,INDIRECT(calc!X$9)),0)+IFERROR(SUMIF(INDIRECT(calc!X$7),$D121,INDIRECT(calc!X$10)),0)+IFERROR(SUMIF(INDIRECT(calc!X$8),$D121,INDIRECT(calc!X$11)),0),"")</f>
        <v>0</v>
      </c>
      <c r="Y121" s="151"/>
    </row>
    <row r="122" spans="3:25">
      <c r="C122" s="163" t="str">
        <f t="shared" ca="1" si="3"/>
        <v/>
      </c>
      <c r="D122" s="136" t="str">
        <f>LEFT(Stocks!D122,9)</f>
        <v>7320354AA</v>
      </c>
      <c r="E122" s="136" t="str">
        <f ca="1">IF(calc!F122="","",IF(OFFSET(INDIRECT(calc!F122),,-1)&lt;&gt;"",OFFSET(INDIRECT(calc!F122),,-1),IF(OFFSET(INDIRECT(calc!F122),,-2)&lt;&gt;"",OFFSET(INDIRECT(calc!F122),,-2),IF(OFFSET(INDIRECT(calc!F122),,-3)&lt;&gt;"",OFFSET(INDIRECT(calc!F122),,-3),IF(OFFSET(INDIRECT(calc!F122),,-4)&lt;&gt;"",OFFSET(INDIRECT(calc!F122),,-4),IF(OFFSET(INDIRECT(calc!F122),,-5)&lt;&gt;"",OFFSET(INDIRECT(calc!F122),,-5),IF(OFFSET(INDIRECT(calc!F122),,-6),OFFSET(INDIRECT(calc!F122),,-6))))))))</f>
        <v>LINE RETAINING CLIP 16_16/12</v>
      </c>
      <c r="F122" s="159">
        <f>Stocks!B122</f>
        <v>156</v>
      </c>
      <c r="G122" s="159">
        <f t="shared" ca="1" si="4"/>
        <v>1</v>
      </c>
      <c r="H122" s="165">
        <f t="shared" ca="1" si="5"/>
        <v>0</v>
      </c>
      <c r="I122" s="162">
        <f ca="1">IFERROR(IFERROR(SUMIF(INDIRECT(calc!J$6),$D122,INDIRECT(calc!J$9)),0)+IFERROR(SUMIF(INDIRECT(calc!J$7),$D122,INDIRECT(calc!J$10)),0)+IFERROR(SUMIF(INDIRECT(calc!J$8),$D122,INDIRECT(calc!J$11)),0),"")</f>
        <v>1</v>
      </c>
      <c r="J122" s="162">
        <f ca="1">IFERROR(IFERROR(SUMIF(INDIRECT(calc!K$6),$D122,INDIRECT(calc!K$9)),0)+IFERROR(SUMIF(INDIRECT(calc!K$7),$D122,INDIRECT(calc!K$10)),0)+IFERROR(SUMIF(INDIRECT(calc!K$8),$D122,INDIRECT(calc!K$11)),0),"")</f>
        <v>0</v>
      </c>
      <c r="K122" s="162">
        <f ca="1">IFERROR(SUMIF(INDIRECT(calc!L$6),$D122,INDIRECT(calc!L$9)),0)+IFERROR(SUMIF(INDIRECT(calc!L$7),$D122,INDIRECT(calc!L$10)),0)+IFERROR(SUMIF(INDIRECT(calc!L$8),$D122,INDIRECT(calc!L$11)),0)</f>
        <v>0</v>
      </c>
      <c r="L122" s="162">
        <f ca="1">IFERROR(IFERROR(SUMIF(INDIRECT(calc!M$6),$D122,INDIRECT(calc!M$9)),0)+IFERROR(SUMIF(INDIRECT(calc!M$7),$D122,INDIRECT(calc!M$10)),0)+IFERROR(SUMIF(INDIRECT(calc!M$8),$D122,INDIRECT(calc!M$11)),0),"")</f>
        <v>0</v>
      </c>
      <c r="M122" s="162">
        <f ca="1">IFERROR(IFERROR(SUMIF(INDIRECT(calc!N$6),$D122,INDIRECT(calc!N$9)),0)+IFERROR(SUMIF(INDIRECT(calc!N$7),$D122,INDIRECT(calc!N$10)),0)+IFERROR(SUMIF(INDIRECT(calc!N$8),$D122,INDIRECT(calc!N$11)),0),"")</f>
        <v>0</v>
      </c>
      <c r="N122" s="162">
        <f ca="1">IFERROR(IFERROR(SUMIF(INDIRECT(calc!O$6),$D122,INDIRECT(calc!O$9)),0)+IFERROR(SUMIF(INDIRECT(calc!O$7),$D122,INDIRECT(calc!O$10)),0)+IFERROR(SUMIF(INDIRECT(calc!O$8),$D122,INDIRECT(calc!O$11)),0),"")</f>
        <v>0</v>
      </c>
      <c r="O122" s="162">
        <f ca="1">IFERROR(IFERROR(SUMIF(INDIRECT(calc!P$6),$D122,INDIRECT(calc!P$9)),0)+IFERROR(SUMIF(INDIRECT(calc!P$7),$D122,INDIRECT(calc!P$10)),0)+IFERROR(SUMIF(INDIRECT(calc!P$8),$D122,INDIRECT(calc!P$11)),0),"")</f>
        <v>0</v>
      </c>
      <c r="P122" s="162">
        <f ca="1">IFERROR(IFERROR(SUMIF(INDIRECT(calc!Q$6),$D122,INDIRECT(calc!Q$9)),0)+IFERROR(SUMIF(INDIRECT(calc!Q$7),$D122,INDIRECT(calc!Q$10)),0)+IFERROR(SUMIF(INDIRECT(calc!Q$8),$D122,INDIRECT(calc!Q$11)),0),"")</f>
        <v>0</v>
      </c>
      <c r="Q122" s="162">
        <f ca="1">IFERROR(IFERROR(SUMIF(INDIRECT(calc!R$6),$D122,INDIRECT(calc!R$9)),0)+IFERROR(SUMIF(INDIRECT(calc!R$7),$D122,INDIRECT(calc!R$10)),0)+IFERROR(SUMIF(INDIRECT(calc!R$8),$D122,INDIRECT(calc!R$11)),0),"")</f>
        <v>0</v>
      </c>
      <c r="R122" s="162">
        <f ca="1">IFERROR(IFERROR(SUMIF(INDIRECT(calc!S$6),$D122,INDIRECT(calc!S$9)),0)+IFERROR(SUMIF(INDIRECT(calc!S$7),$D122,INDIRECT(calc!S$10)),0)+IFERROR(SUMIF(INDIRECT(calc!S$8),$D122,INDIRECT(calc!S$11)),0),"")</f>
        <v>0</v>
      </c>
      <c r="S122" s="162">
        <f ca="1">IFERROR(IFERROR(SUMIF(INDIRECT(calc!T$6),$D122,INDIRECT(calc!T$9)),0)+IFERROR(SUMIF(INDIRECT(calc!T$7),$D122,INDIRECT(calc!T$10)),0)+IFERROR(SUMIF(INDIRECT(calc!T$8),$D122,INDIRECT(calc!T$11)),0),"")</f>
        <v>0</v>
      </c>
      <c r="T122" s="162">
        <f ca="1">IFERROR(IFERROR(SUMIF(INDIRECT(calc!U$6),$D122,INDIRECT(calc!U$9)),0)+IFERROR(SUMIF(INDIRECT(calc!U$7),$D122,INDIRECT(calc!U$10)),0)+IFERROR(SUMIF(INDIRECT(calc!U$8),$D122,INDIRECT(calc!U$11)),0),"")</f>
        <v>0</v>
      </c>
      <c r="U122" s="162">
        <f ca="1">IFERROR(IFERROR(SUMIF(INDIRECT(calc!V$6),$D122,INDIRECT(calc!V$9)),0)+IFERROR(SUMIF(INDIRECT(calc!V$7),$D122,INDIRECT(calc!V$10)),0)+IFERROR(SUMIF(INDIRECT(calc!V$8),$D122,INDIRECT(calc!V$11)),0),"")</f>
        <v>0</v>
      </c>
      <c r="V122" s="162">
        <f ca="1">IFERROR(IFERROR(SUMIF(INDIRECT(calc!W$6),$D122,INDIRECT(calc!W$9)),0)+IFERROR(SUMIF(INDIRECT(calc!W$7),$D122,INDIRECT(calc!W$10)),0)+IFERROR(SUMIF(INDIRECT(calc!W$8),$D122,INDIRECT(calc!W$11)),0),"")</f>
        <v>0</v>
      </c>
      <c r="W122" s="162">
        <f ca="1">IFERROR(IFERROR(SUMIF(INDIRECT(calc!X$6),$D122,INDIRECT(calc!X$9)),0)+IFERROR(SUMIF(INDIRECT(calc!X$7),$D122,INDIRECT(calc!X$10)),0)+IFERROR(SUMIF(INDIRECT(calc!X$8),$D122,INDIRECT(calc!X$11)),0),"")</f>
        <v>0</v>
      </c>
      <c r="Y122" s="151"/>
    </row>
    <row r="123" spans="3:25">
      <c r="C123" s="163" t="str">
        <f t="shared" ca="1" si="3"/>
        <v/>
      </c>
      <c r="D123" s="136" t="str">
        <f>LEFT(Stocks!D123,9)</f>
        <v>7320666AB</v>
      </c>
      <c r="E123" s="136" t="str">
        <f ca="1">IF(calc!F123="","",IF(OFFSET(INDIRECT(calc!F123),,-1)&lt;&gt;"",OFFSET(INDIRECT(calc!F123),,-1),IF(OFFSET(INDIRECT(calc!F123),,-2)&lt;&gt;"",OFFSET(INDIRECT(calc!F123),,-2),IF(OFFSET(INDIRECT(calc!F123),,-3)&lt;&gt;"",OFFSET(INDIRECT(calc!F123),,-3),IF(OFFSET(INDIRECT(calc!F123),,-4)&lt;&gt;"",OFFSET(INDIRECT(calc!F123),,-4),IF(OFFSET(INDIRECT(calc!F123),,-5)&lt;&gt;"",OFFSET(INDIRECT(calc!F123),,-5),IF(OFFSET(INDIRECT(calc!F123),,-6),OFFSET(INDIRECT(calc!F123),,-6))))))))</f>
        <v/>
      </c>
      <c r="F123" s="159">
        <f>Stocks!B123</f>
        <v>200</v>
      </c>
      <c r="G123" s="159">
        <f t="shared" ca="1" si="4"/>
        <v>0</v>
      </c>
      <c r="H123" s="165">
        <f t="shared" ca="1" si="5"/>
        <v>0</v>
      </c>
      <c r="I123" s="162">
        <f ca="1">IFERROR(IFERROR(SUMIF(INDIRECT(calc!J$6),$D123,INDIRECT(calc!J$9)),0)+IFERROR(SUMIF(INDIRECT(calc!J$7),$D123,INDIRECT(calc!J$10)),0)+IFERROR(SUMIF(INDIRECT(calc!J$8),$D123,INDIRECT(calc!J$11)),0),"")</f>
        <v>0</v>
      </c>
      <c r="J123" s="162">
        <f ca="1">IFERROR(IFERROR(SUMIF(INDIRECT(calc!K$6),$D123,INDIRECT(calc!K$9)),0)+IFERROR(SUMIF(INDIRECT(calc!K$7),$D123,INDIRECT(calc!K$10)),0)+IFERROR(SUMIF(INDIRECT(calc!K$8),$D123,INDIRECT(calc!K$11)),0),"")</f>
        <v>0</v>
      </c>
      <c r="K123" s="162">
        <f ca="1">IFERROR(SUMIF(INDIRECT(calc!L$6),$D123,INDIRECT(calc!L$9)),0)+IFERROR(SUMIF(INDIRECT(calc!L$7),$D123,INDIRECT(calc!L$10)),0)+IFERROR(SUMIF(INDIRECT(calc!L$8),$D123,INDIRECT(calc!L$11)),0)</f>
        <v>0</v>
      </c>
      <c r="L123" s="162">
        <f ca="1">IFERROR(IFERROR(SUMIF(INDIRECT(calc!M$6),$D123,INDIRECT(calc!M$9)),0)+IFERROR(SUMIF(INDIRECT(calc!M$7),$D123,INDIRECT(calc!M$10)),0)+IFERROR(SUMIF(INDIRECT(calc!M$8),$D123,INDIRECT(calc!M$11)),0),"")</f>
        <v>0</v>
      </c>
      <c r="M123" s="162">
        <f ca="1">IFERROR(IFERROR(SUMIF(INDIRECT(calc!N$6),$D123,INDIRECT(calc!N$9)),0)+IFERROR(SUMIF(INDIRECT(calc!N$7),$D123,INDIRECT(calc!N$10)),0)+IFERROR(SUMIF(INDIRECT(calc!N$8),$D123,INDIRECT(calc!N$11)),0),"")</f>
        <v>0</v>
      </c>
      <c r="N123" s="162">
        <f ca="1">IFERROR(IFERROR(SUMIF(INDIRECT(calc!O$6),$D123,INDIRECT(calc!O$9)),0)+IFERROR(SUMIF(INDIRECT(calc!O$7),$D123,INDIRECT(calc!O$10)),0)+IFERROR(SUMIF(INDIRECT(calc!O$8),$D123,INDIRECT(calc!O$11)),0),"")</f>
        <v>0</v>
      </c>
      <c r="O123" s="162">
        <f ca="1">IFERROR(IFERROR(SUMIF(INDIRECT(calc!P$6),$D123,INDIRECT(calc!P$9)),0)+IFERROR(SUMIF(INDIRECT(calc!P$7),$D123,INDIRECT(calc!P$10)),0)+IFERROR(SUMIF(INDIRECT(calc!P$8),$D123,INDIRECT(calc!P$11)),0),"")</f>
        <v>0</v>
      </c>
      <c r="P123" s="162">
        <f ca="1">IFERROR(IFERROR(SUMIF(INDIRECT(calc!Q$6),$D123,INDIRECT(calc!Q$9)),0)+IFERROR(SUMIF(INDIRECT(calc!Q$7),$D123,INDIRECT(calc!Q$10)),0)+IFERROR(SUMIF(INDIRECT(calc!Q$8),$D123,INDIRECT(calc!Q$11)),0),"")</f>
        <v>0</v>
      </c>
      <c r="Q123" s="162">
        <f ca="1">IFERROR(IFERROR(SUMIF(INDIRECT(calc!R$6),$D123,INDIRECT(calc!R$9)),0)+IFERROR(SUMIF(INDIRECT(calc!R$7),$D123,INDIRECT(calc!R$10)),0)+IFERROR(SUMIF(INDIRECT(calc!R$8),$D123,INDIRECT(calc!R$11)),0),"")</f>
        <v>0</v>
      </c>
      <c r="R123" s="162">
        <f ca="1">IFERROR(IFERROR(SUMIF(INDIRECT(calc!S$6),$D123,INDIRECT(calc!S$9)),0)+IFERROR(SUMIF(INDIRECT(calc!S$7),$D123,INDIRECT(calc!S$10)),0)+IFERROR(SUMIF(INDIRECT(calc!S$8),$D123,INDIRECT(calc!S$11)),0),"")</f>
        <v>0</v>
      </c>
      <c r="S123" s="162">
        <f ca="1">IFERROR(IFERROR(SUMIF(INDIRECT(calc!T$6),$D123,INDIRECT(calc!T$9)),0)+IFERROR(SUMIF(INDIRECT(calc!T$7),$D123,INDIRECT(calc!T$10)),0)+IFERROR(SUMIF(INDIRECT(calc!T$8),$D123,INDIRECT(calc!T$11)),0),"")</f>
        <v>0</v>
      </c>
      <c r="T123" s="162">
        <f ca="1">IFERROR(IFERROR(SUMIF(INDIRECT(calc!U$6),$D123,INDIRECT(calc!U$9)),0)+IFERROR(SUMIF(INDIRECT(calc!U$7),$D123,INDIRECT(calc!U$10)),0)+IFERROR(SUMIF(INDIRECT(calc!U$8),$D123,INDIRECT(calc!U$11)),0),"")</f>
        <v>0</v>
      </c>
      <c r="U123" s="162">
        <f ca="1">IFERROR(IFERROR(SUMIF(INDIRECT(calc!V$6),$D123,INDIRECT(calc!V$9)),0)+IFERROR(SUMIF(INDIRECT(calc!V$7),$D123,INDIRECT(calc!V$10)),0)+IFERROR(SUMIF(INDIRECT(calc!V$8),$D123,INDIRECT(calc!V$11)),0),"")</f>
        <v>0</v>
      </c>
      <c r="V123" s="162">
        <f ca="1">IFERROR(IFERROR(SUMIF(INDIRECT(calc!W$6),$D123,INDIRECT(calc!W$9)),0)+IFERROR(SUMIF(INDIRECT(calc!W$7),$D123,INDIRECT(calc!W$10)),0)+IFERROR(SUMIF(INDIRECT(calc!W$8),$D123,INDIRECT(calc!W$11)),0),"")</f>
        <v>0</v>
      </c>
      <c r="W123" s="162">
        <f ca="1">IFERROR(IFERROR(SUMIF(INDIRECT(calc!X$6),$D123,INDIRECT(calc!X$9)),0)+IFERROR(SUMIF(INDIRECT(calc!X$7),$D123,INDIRECT(calc!X$10)),0)+IFERROR(SUMIF(INDIRECT(calc!X$8),$D123,INDIRECT(calc!X$11)),0),"")</f>
        <v>0</v>
      </c>
      <c r="Y123" s="151"/>
    </row>
    <row r="124" spans="3:25">
      <c r="C124" s="163" t="str">
        <f t="shared" ca="1" si="3"/>
        <v/>
      </c>
      <c r="D124" s="136" t="str">
        <f>LEFT(Stocks!D124,9)</f>
        <v>7330744AA</v>
      </c>
      <c r="E124" s="136" t="str">
        <f ca="1">IF(calc!F124="","",IF(OFFSET(INDIRECT(calc!F124),,-1)&lt;&gt;"",OFFSET(INDIRECT(calc!F124),,-1),IF(OFFSET(INDIRECT(calc!F124),,-2)&lt;&gt;"",OFFSET(INDIRECT(calc!F124),,-2),IF(OFFSET(INDIRECT(calc!F124),,-3)&lt;&gt;"",OFFSET(INDIRECT(calc!F124),,-3),IF(OFFSET(INDIRECT(calc!F124),,-4)&lt;&gt;"",OFFSET(INDIRECT(calc!F124),,-4),IF(OFFSET(INDIRECT(calc!F124),,-5)&lt;&gt;"",OFFSET(INDIRECT(calc!F124),,-5),IF(OFFSET(INDIRECT(calc!F124),,-6),OFFSET(INDIRECT(calc!F124),,-6))))))))</f>
        <v xml:space="preserve">PREPREG UPPER FACE </v>
      </c>
      <c r="F124" s="159">
        <f>Stocks!B124</f>
        <v>240</v>
      </c>
      <c r="G124" s="159">
        <f t="shared" ca="1" si="4"/>
        <v>1</v>
      </c>
      <c r="H124" s="165">
        <f t="shared" ca="1" si="5"/>
        <v>0</v>
      </c>
      <c r="I124" s="162">
        <f ca="1">IFERROR(IFERROR(SUMIF(INDIRECT(calc!J$6),$D124,INDIRECT(calc!J$9)),0)+IFERROR(SUMIF(INDIRECT(calc!J$7),$D124,INDIRECT(calc!J$10)),0)+IFERROR(SUMIF(INDIRECT(calc!J$8),$D124,INDIRECT(calc!J$11)),0),"")</f>
        <v>1</v>
      </c>
      <c r="J124" s="162">
        <f ca="1">IFERROR(IFERROR(SUMIF(INDIRECT(calc!K$6),$D124,INDIRECT(calc!K$9)),0)+IFERROR(SUMIF(INDIRECT(calc!K$7),$D124,INDIRECT(calc!K$10)),0)+IFERROR(SUMIF(INDIRECT(calc!K$8),$D124,INDIRECT(calc!K$11)),0),"")</f>
        <v>0</v>
      </c>
      <c r="K124" s="162">
        <f ca="1">IFERROR(SUMIF(INDIRECT(calc!L$6),$D124,INDIRECT(calc!L$9)),0)+IFERROR(SUMIF(INDIRECT(calc!L$7),$D124,INDIRECT(calc!L$10)),0)+IFERROR(SUMIF(INDIRECT(calc!L$8),$D124,INDIRECT(calc!L$11)),0)</f>
        <v>0</v>
      </c>
      <c r="L124" s="162">
        <f ca="1">IFERROR(IFERROR(SUMIF(INDIRECT(calc!M$6),$D124,INDIRECT(calc!M$9)),0)+IFERROR(SUMIF(INDIRECT(calc!M$7),$D124,INDIRECT(calc!M$10)),0)+IFERROR(SUMIF(INDIRECT(calc!M$8),$D124,INDIRECT(calc!M$11)),0),"")</f>
        <v>0</v>
      </c>
      <c r="M124" s="162">
        <f ca="1">IFERROR(IFERROR(SUMIF(INDIRECT(calc!N$6),$D124,INDIRECT(calc!N$9)),0)+IFERROR(SUMIF(INDIRECT(calc!N$7),$D124,INDIRECT(calc!N$10)),0)+IFERROR(SUMIF(INDIRECT(calc!N$8),$D124,INDIRECT(calc!N$11)),0),"")</f>
        <v>0</v>
      </c>
      <c r="N124" s="162">
        <f ca="1">IFERROR(IFERROR(SUMIF(INDIRECT(calc!O$6),$D124,INDIRECT(calc!O$9)),0)+IFERROR(SUMIF(INDIRECT(calc!O$7),$D124,INDIRECT(calc!O$10)),0)+IFERROR(SUMIF(INDIRECT(calc!O$8),$D124,INDIRECT(calc!O$11)),0),"")</f>
        <v>0</v>
      </c>
      <c r="O124" s="162">
        <f ca="1">IFERROR(IFERROR(SUMIF(INDIRECT(calc!P$6),$D124,INDIRECT(calc!P$9)),0)+IFERROR(SUMIF(INDIRECT(calc!P$7),$D124,INDIRECT(calc!P$10)),0)+IFERROR(SUMIF(INDIRECT(calc!P$8),$D124,INDIRECT(calc!P$11)),0),"")</f>
        <v>0</v>
      </c>
      <c r="P124" s="162">
        <f ca="1">IFERROR(IFERROR(SUMIF(INDIRECT(calc!Q$6),$D124,INDIRECT(calc!Q$9)),0)+IFERROR(SUMIF(INDIRECT(calc!Q$7),$D124,INDIRECT(calc!Q$10)),0)+IFERROR(SUMIF(INDIRECT(calc!Q$8),$D124,INDIRECT(calc!Q$11)),0),"")</f>
        <v>0</v>
      </c>
      <c r="Q124" s="162">
        <f ca="1">IFERROR(IFERROR(SUMIF(INDIRECT(calc!R$6),$D124,INDIRECT(calc!R$9)),0)+IFERROR(SUMIF(INDIRECT(calc!R$7),$D124,INDIRECT(calc!R$10)),0)+IFERROR(SUMIF(INDIRECT(calc!R$8),$D124,INDIRECT(calc!R$11)),0),"")</f>
        <v>0</v>
      </c>
      <c r="R124" s="162">
        <f ca="1">IFERROR(IFERROR(SUMIF(INDIRECT(calc!S$6),$D124,INDIRECT(calc!S$9)),0)+IFERROR(SUMIF(INDIRECT(calc!S$7),$D124,INDIRECT(calc!S$10)),0)+IFERROR(SUMIF(INDIRECT(calc!S$8),$D124,INDIRECT(calc!S$11)),0),"")</f>
        <v>0</v>
      </c>
      <c r="S124" s="162">
        <f ca="1">IFERROR(IFERROR(SUMIF(INDIRECT(calc!T$6),$D124,INDIRECT(calc!T$9)),0)+IFERROR(SUMIF(INDIRECT(calc!T$7),$D124,INDIRECT(calc!T$10)),0)+IFERROR(SUMIF(INDIRECT(calc!T$8),$D124,INDIRECT(calc!T$11)),0),"")</f>
        <v>0</v>
      </c>
      <c r="T124" s="162">
        <f ca="1">IFERROR(IFERROR(SUMIF(INDIRECT(calc!U$6),$D124,INDIRECT(calc!U$9)),0)+IFERROR(SUMIF(INDIRECT(calc!U$7),$D124,INDIRECT(calc!U$10)),0)+IFERROR(SUMIF(INDIRECT(calc!U$8),$D124,INDIRECT(calc!U$11)),0),"")</f>
        <v>0</v>
      </c>
      <c r="U124" s="162">
        <f ca="1">IFERROR(IFERROR(SUMIF(INDIRECT(calc!V$6),$D124,INDIRECT(calc!V$9)),0)+IFERROR(SUMIF(INDIRECT(calc!V$7),$D124,INDIRECT(calc!V$10)),0)+IFERROR(SUMIF(INDIRECT(calc!V$8),$D124,INDIRECT(calc!V$11)),0),"")</f>
        <v>0</v>
      </c>
      <c r="V124" s="162">
        <f ca="1">IFERROR(IFERROR(SUMIF(INDIRECT(calc!W$6),$D124,INDIRECT(calc!W$9)),0)+IFERROR(SUMIF(INDIRECT(calc!W$7),$D124,INDIRECT(calc!W$10)),0)+IFERROR(SUMIF(INDIRECT(calc!W$8),$D124,INDIRECT(calc!W$11)),0),"")</f>
        <v>0</v>
      </c>
      <c r="W124" s="162">
        <f ca="1">IFERROR(IFERROR(SUMIF(INDIRECT(calc!X$6),$D124,INDIRECT(calc!X$9)),0)+IFERROR(SUMIF(INDIRECT(calc!X$7),$D124,INDIRECT(calc!X$10)),0)+IFERROR(SUMIF(INDIRECT(calc!X$8),$D124,INDIRECT(calc!X$11)),0),"")</f>
        <v>0</v>
      </c>
      <c r="Y124" s="151"/>
    </row>
    <row r="125" spans="3:25">
      <c r="C125" s="163" t="str">
        <f t="shared" ca="1" si="3"/>
        <v/>
      </c>
      <c r="D125" s="136" t="str">
        <f>LEFT(Stocks!D125,9)</f>
        <v>7330745AA</v>
      </c>
      <c r="E125" s="136" t="str">
        <f ca="1">IF(calc!F125="","",IF(OFFSET(INDIRECT(calc!F125),,-1)&lt;&gt;"",OFFSET(INDIRECT(calc!F125),,-1),IF(OFFSET(INDIRECT(calc!F125),,-2)&lt;&gt;"",OFFSET(INDIRECT(calc!F125),,-2),IF(OFFSET(INDIRECT(calc!F125),,-3)&lt;&gt;"",OFFSET(INDIRECT(calc!F125),,-3),IF(OFFSET(INDIRECT(calc!F125),,-4)&lt;&gt;"",OFFSET(INDIRECT(calc!F125),,-4),IF(OFFSET(INDIRECT(calc!F125),,-5)&lt;&gt;"",OFFSET(INDIRECT(calc!F125),,-5),IF(OFFSET(INDIRECT(calc!F125),,-6),OFFSET(INDIRECT(calc!F125),,-6))))))))</f>
        <v xml:space="preserve">PREPREG LOWER FACE </v>
      </c>
      <c r="F125" s="159">
        <f>Stocks!B125</f>
        <v>240</v>
      </c>
      <c r="G125" s="159">
        <f t="shared" ca="1" si="4"/>
        <v>1</v>
      </c>
      <c r="H125" s="165">
        <f t="shared" ca="1" si="5"/>
        <v>0</v>
      </c>
      <c r="I125" s="162">
        <f ca="1">IFERROR(IFERROR(SUMIF(INDIRECT(calc!J$6),$D125,INDIRECT(calc!J$9)),0)+IFERROR(SUMIF(INDIRECT(calc!J$7),$D125,INDIRECT(calc!J$10)),0)+IFERROR(SUMIF(INDIRECT(calc!J$8),$D125,INDIRECT(calc!J$11)),0),"")</f>
        <v>1</v>
      </c>
      <c r="J125" s="162">
        <f ca="1">IFERROR(IFERROR(SUMIF(INDIRECT(calc!K$6),$D125,INDIRECT(calc!K$9)),0)+IFERROR(SUMIF(INDIRECT(calc!K$7),$D125,INDIRECT(calc!K$10)),0)+IFERROR(SUMIF(INDIRECT(calc!K$8),$D125,INDIRECT(calc!K$11)),0),"")</f>
        <v>0</v>
      </c>
      <c r="K125" s="162">
        <f ca="1">IFERROR(SUMIF(INDIRECT(calc!L$6),$D125,INDIRECT(calc!L$9)),0)+IFERROR(SUMIF(INDIRECT(calc!L$7),$D125,INDIRECT(calc!L$10)),0)+IFERROR(SUMIF(INDIRECT(calc!L$8),$D125,INDIRECT(calc!L$11)),0)</f>
        <v>0</v>
      </c>
      <c r="L125" s="162">
        <f ca="1">IFERROR(IFERROR(SUMIF(INDIRECT(calc!M$6),$D125,INDIRECT(calc!M$9)),0)+IFERROR(SUMIF(INDIRECT(calc!M$7),$D125,INDIRECT(calc!M$10)),0)+IFERROR(SUMIF(INDIRECT(calc!M$8),$D125,INDIRECT(calc!M$11)),0),"")</f>
        <v>0</v>
      </c>
      <c r="M125" s="162">
        <f ca="1">IFERROR(IFERROR(SUMIF(INDIRECT(calc!N$6),$D125,INDIRECT(calc!N$9)),0)+IFERROR(SUMIF(INDIRECT(calc!N$7),$D125,INDIRECT(calc!N$10)),0)+IFERROR(SUMIF(INDIRECT(calc!N$8),$D125,INDIRECT(calc!N$11)),0),"")</f>
        <v>0</v>
      </c>
      <c r="N125" s="162">
        <f ca="1">IFERROR(IFERROR(SUMIF(INDIRECT(calc!O$6),$D125,INDIRECT(calc!O$9)),0)+IFERROR(SUMIF(INDIRECT(calc!O$7),$D125,INDIRECT(calc!O$10)),0)+IFERROR(SUMIF(INDIRECT(calc!O$8),$D125,INDIRECT(calc!O$11)),0),"")</f>
        <v>0</v>
      </c>
      <c r="O125" s="162">
        <f ca="1">IFERROR(IFERROR(SUMIF(INDIRECT(calc!P$6),$D125,INDIRECT(calc!P$9)),0)+IFERROR(SUMIF(INDIRECT(calc!P$7),$D125,INDIRECT(calc!P$10)),0)+IFERROR(SUMIF(INDIRECT(calc!P$8),$D125,INDIRECT(calc!P$11)),0),"")</f>
        <v>0</v>
      </c>
      <c r="P125" s="162">
        <f ca="1">IFERROR(IFERROR(SUMIF(INDIRECT(calc!Q$6),$D125,INDIRECT(calc!Q$9)),0)+IFERROR(SUMIF(INDIRECT(calc!Q$7),$D125,INDIRECT(calc!Q$10)),0)+IFERROR(SUMIF(INDIRECT(calc!Q$8),$D125,INDIRECT(calc!Q$11)),0),"")</f>
        <v>0</v>
      </c>
      <c r="Q125" s="162">
        <f ca="1">IFERROR(IFERROR(SUMIF(INDIRECT(calc!R$6),$D125,INDIRECT(calc!R$9)),0)+IFERROR(SUMIF(INDIRECT(calc!R$7),$D125,INDIRECT(calc!R$10)),0)+IFERROR(SUMIF(INDIRECT(calc!R$8),$D125,INDIRECT(calc!R$11)),0),"")</f>
        <v>0</v>
      </c>
      <c r="R125" s="162">
        <f ca="1">IFERROR(IFERROR(SUMIF(INDIRECT(calc!S$6),$D125,INDIRECT(calc!S$9)),0)+IFERROR(SUMIF(INDIRECT(calc!S$7),$D125,INDIRECT(calc!S$10)),0)+IFERROR(SUMIF(INDIRECT(calc!S$8),$D125,INDIRECT(calc!S$11)),0),"")</f>
        <v>0</v>
      </c>
      <c r="S125" s="162">
        <f ca="1">IFERROR(IFERROR(SUMIF(INDIRECT(calc!T$6),$D125,INDIRECT(calc!T$9)),0)+IFERROR(SUMIF(INDIRECT(calc!T$7),$D125,INDIRECT(calc!T$10)),0)+IFERROR(SUMIF(INDIRECT(calc!T$8),$D125,INDIRECT(calc!T$11)),0),"")</f>
        <v>0</v>
      </c>
      <c r="T125" s="162">
        <f ca="1">IFERROR(IFERROR(SUMIF(INDIRECT(calc!U$6),$D125,INDIRECT(calc!U$9)),0)+IFERROR(SUMIF(INDIRECT(calc!U$7),$D125,INDIRECT(calc!U$10)),0)+IFERROR(SUMIF(INDIRECT(calc!U$8),$D125,INDIRECT(calc!U$11)),0),"")</f>
        <v>0</v>
      </c>
      <c r="U125" s="162">
        <f ca="1">IFERROR(IFERROR(SUMIF(INDIRECT(calc!V$6),$D125,INDIRECT(calc!V$9)),0)+IFERROR(SUMIF(INDIRECT(calc!V$7),$D125,INDIRECT(calc!V$10)),0)+IFERROR(SUMIF(INDIRECT(calc!V$8),$D125,INDIRECT(calc!V$11)),0),"")</f>
        <v>0</v>
      </c>
      <c r="V125" s="162">
        <f ca="1">IFERROR(IFERROR(SUMIF(INDIRECT(calc!W$6),$D125,INDIRECT(calc!W$9)),0)+IFERROR(SUMIF(INDIRECT(calc!W$7),$D125,INDIRECT(calc!W$10)),0)+IFERROR(SUMIF(INDIRECT(calc!W$8),$D125,INDIRECT(calc!W$11)),0),"")</f>
        <v>0</v>
      </c>
      <c r="W125" s="162">
        <f ca="1">IFERROR(IFERROR(SUMIF(INDIRECT(calc!X$6),$D125,INDIRECT(calc!X$9)),0)+IFERROR(SUMIF(INDIRECT(calc!X$7),$D125,INDIRECT(calc!X$10)),0)+IFERROR(SUMIF(INDIRECT(calc!X$8),$D125,INDIRECT(calc!X$11)),0),"")</f>
        <v>0</v>
      </c>
      <c r="Y125" s="151"/>
    </row>
    <row r="126" spans="3:25">
      <c r="C126" s="163" t="str">
        <f t="shared" ca="1" si="3"/>
        <v/>
      </c>
      <c r="D126" s="136" t="str">
        <f>LEFT(Stocks!D126,9)</f>
        <v>7410071AA</v>
      </c>
      <c r="E126" s="136" t="str">
        <f ca="1">IF(calc!F126="","",IF(OFFSET(INDIRECT(calc!F126),,-1)&lt;&gt;"",OFFSET(INDIRECT(calc!F126),,-1),IF(OFFSET(INDIRECT(calc!F126),,-2)&lt;&gt;"",OFFSET(INDIRECT(calc!F126),,-2),IF(OFFSET(INDIRECT(calc!F126),,-3)&lt;&gt;"",OFFSET(INDIRECT(calc!F126),,-3),IF(OFFSET(INDIRECT(calc!F126),,-4)&lt;&gt;"",OFFSET(INDIRECT(calc!F126),,-4),IF(OFFSET(INDIRECT(calc!F126),,-5)&lt;&gt;"",OFFSET(INDIRECT(calc!F126),,-5),IF(OFFSET(INDIRECT(calc!F126),,-6),OFFSET(INDIRECT(calc!F126),,-6))))))))</f>
        <v>ICV</v>
      </c>
      <c r="F126" s="159">
        <f>Stocks!B126</f>
        <v>89</v>
      </c>
      <c r="G126" s="159">
        <f t="shared" ca="1" si="4"/>
        <v>1</v>
      </c>
      <c r="H126" s="165">
        <f t="shared" ca="1" si="5"/>
        <v>0</v>
      </c>
      <c r="I126" s="162">
        <f ca="1">IFERROR(IFERROR(SUMIF(INDIRECT(calc!J$6),$D126,INDIRECT(calc!J$9)),0)+IFERROR(SUMIF(INDIRECT(calc!J$7),$D126,INDIRECT(calc!J$10)),0)+IFERROR(SUMIF(INDIRECT(calc!J$8),$D126,INDIRECT(calc!J$11)),0),"")</f>
        <v>1</v>
      </c>
      <c r="J126" s="162">
        <f ca="1">IFERROR(IFERROR(SUMIF(INDIRECT(calc!K$6),$D126,INDIRECT(calc!K$9)),0)+IFERROR(SUMIF(INDIRECT(calc!K$7),$D126,INDIRECT(calc!K$10)),0)+IFERROR(SUMIF(INDIRECT(calc!K$8),$D126,INDIRECT(calc!K$11)),0),"")</f>
        <v>0</v>
      </c>
      <c r="K126" s="162">
        <f ca="1">IFERROR(SUMIF(INDIRECT(calc!L$6),$D126,INDIRECT(calc!L$9)),0)+IFERROR(SUMIF(INDIRECT(calc!L$7),$D126,INDIRECT(calc!L$10)),0)+IFERROR(SUMIF(INDIRECT(calc!L$8),$D126,INDIRECT(calc!L$11)),0)</f>
        <v>0</v>
      </c>
      <c r="L126" s="162">
        <f ca="1">IFERROR(IFERROR(SUMIF(INDIRECT(calc!M$6),$D126,INDIRECT(calc!M$9)),0)+IFERROR(SUMIF(INDIRECT(calc!M$7),$D126,INDIRECT(calc!M$10)),0)+IFERROR(SUMIF(INDIRECT(calc!M$8),$D126,INDIRECT(calc!M$11)),0),"")</f>
        <v>0</v>
      </c>
      <c r="M126" s="162">
        <f ca="1">IFERROR(IFERROR(SUMIF(INDIRECT(calc!N$6),$D126,INDIRECT(calc!N$9)),0)+IFERROR(SUMIF(INDIRECT(calc!N$7),$D126,INDIRECT(calc!N$10)),0)+IFERROR(SUMIF(INDIRECT(calc!N$8),$D126,INDIRECT(calc!N$11)),0),"")</f>
        <v>0</v>
      </c>
      <c r="N126" s="162">
        <f ca="1">IFERROR(IFERROR(SUMIF(INDIRECT(calc!O$6),$D126,INDIRECT(calc!O$9)),0)+IFERROR(SUMIF(INDIRECT(calc!O$7),$D126,INDIRECT(calc!O$10)),0)+IFERROR(SUMIF(INDIRECT(calc!O$8),$D126,INDIRECT(calc!O$11)),0),"")</f>
        <v>0</v>
      </c>
      <c r="O126" s="162">
        <f ca="1">IFERROR(IFERROR(SUMIF(INDIRECT(calc!P$6),$D126,INDIRECT(calc!P$9)),0)+IFERROR(SUMIF(INDIRECT(calc!P$7),$D126,INDIRECT(calc!P$10)),0)+IFERROR(SUMIF(INDIRECT(calc!P$8),$D126,INDIRECT(calc!P$11)),0),"")</f>
        <v>0</v>
      </c>
      <c r="P126" s="162">
        <f ca="1">IFERROR(IFERROR(SUMIF(INDIRECT(calc!Q$6),$D126,INDIRECT(calc!Q$9)),0)+IFERROR(SUMIF(INDIRECT(calc!Q$7),$D126,INDIRECT(calc!Q$10)),0)+IFERROR(SUMIF(INDIRECT(calc!Q$8),$D126,INDIRECT(calc!Q$11)),0),"")</f>
        <v>0</v>
      </c>
      <c r="Q126" s="162">
        <f ca="1">IFERROR(IFERROR(SUMIF(INDIRECT(calc!R$6),$D126,INDIRECT(calc!R$9)),0)+IFERROR(SUMIF(INDIRECT(calc!R$7),$D126,INDIRECT(calc!R$10)),0)+IFERROR(SUMIF(INDIRECT(calc!R$8),$D126,INDIRECT(calc!R$11)),0),"")</f>
        <v>0</v>
      </c>
      <c r="R126" s="162">
        <f ca="1">IFERROR(IFERROR(SUMIF(INDIRECT(calc!S$6),$D126,INDIRECT(calc!S$9)),0)+IFERROR(SUMIF(INDIRECT(calc!S$7),$D126,INDIRECT(calc!S$10)),0)+IFERROR(SUMIF(INDIRECT(calc!S$8),$D126,INDIRECT(calc!S$11)),0),"")</f>
        <v>0</v>
      </c>
      <c r="S126" s="162">
        <f ca="1">IFERROR(IFERROR(SUMIF(INDIRECT(calc!T$6),$D126,INDIRECT(calc!T$9)),0)+IFERROR(SUMIF(INDIRECT(calc!T$7),$D126,INDIRECT(calc!T$10)),0)+IFERROR(SUMIF(INDIRECT(calc!T$8),$D126,INDIRECT(calc!T$11)),0),"")</f>
        <v>0</v>
      </c>
      <c r="T126" s="162">
        <f ca="1">IFERROR(IFERROR(SUMIF(INDIRECT(calc!U$6),$D126,INDIRECT(calc!U$9)),0)+IFERROR(SUMIF(INDIRECT(calc!U$7),$D126,INDIRECT(calc!U$10)),0)+IFERROR(SUMIF(INDIRECT(calc!U$8),$D126,INDIRECT(calc!U$11)),0),"")</f>
        <v>0</v>
      </c>
      <c r="U126" s="162">
        <f ca="1">IFERROR(IFERROR(SUMIF(INDIRECT(calc!V$6),$D126,INDIRECT(calc!V$9)),0)+IFERROR(SUMIF(INDIRECT(calc!V$7),$D126,INDIRECT(calc!V$10)),0)+IFERROR(SUMIF(INDIRECT(calc!V$8),$D126,INDIRECT(calc!V$11)),0),"")</f>
        <v>0</v>
      </c>
      <c r="V126" s="162">
        <f ca="1">IFERROR(IFERROR(SUMIF(INDIRECT(calc!W$6),$D126,INDIRECT(calc!W$9)),0)+IFERROR(SUMIF(INDIRECT(calc!W$7),$D126,INDIRECT(calc!W$10)),0)+IFERROR(SUMIF(INDIRECT(calc!W$8),$D126,INDIRECT(calc!W$11)),0),"")</f>
        <v>0</v>
      </c>
      <c r="W126" s="162">
        <f ca="1">IFERROR(IFERROR(SUMIF(INDIRECT(calc!X$6),$D126,INDIRECT(calc!X$9)),0)+IFERROR(SUMIF(INDIRECT(calc!X$7),$D126,INDIRECT(calc!X$10)),0)+IFERROR(SUMIF(INDIRECT(calc!X$8),$D126,INDIRECT(calc!X$11)),0),"")</f>
        <v>0</v>
      </c>
      <c r="Y126" s="151"/>
    </row>
    <row r="127" spans="3:25">
      <c r="C127" s="163" t="str">
        <f t="shared" ca="1" si="3"/>
        <v/>
      </c>
      <c r="D127" s="136" t="str">
        <f>LEFT(Stocks!D127,9)</f>
        <v>7540058AA</v>
      </c>
      <c r="E127" s="136" t="str">
        <f ca="1">IF(calc!F127="","",IF(OFFSET(INDIRECT(calc!F127),,-1)&lt;&gt;"",OFFSET(INDIRECT(calc!F127),,-1),IF(OFFSET(INDIRECT(calc!F127),,-2)&lt;&gt;"",OFFSET(INDIRECT(calc!F127),,-2),IF(OFFSET(INDIRECT(calc!F127),,-3)&lt;&gt;"",OFFSET(INDIRECT(calc!F127),,-3),IF(OFFSET(INDIRECT(calc!F127),,-4)&lt;&gt;"",OFFSET(INDIRECT(calc!F127),,-4),IF(OFFSET(INDIRECT(calc!F127),,-5)&lt;&gt;"",OFFSET(INDIRECT(calc!F127),,-5),IF(OFFSET(INDIRECT(calc!F127),,-6),OFFSET(INDIRECT(calc!F127),,-6))))))))</f>
        <v>LOCKING RING</v>
      </c>
      <c r="F127" s="159">
        <f>Stocks!B127</f>
        <v>180</v>
      </c>
      <c r="G127" s="159">
        <f t="shared" ca="1" si="4"/>
        <v>62</v>
      </c>
      <c r="H127" s="165">
        <f t="shared" ca="1" si="5"/>
        <v>0</v>
      </c>
      <c r="I127" s="162">
        <f ca="1">IFERROR(IFERROR(SUMIF(INDIRECT(calc!J$6),$D127,INDIRECT(calc!J$9)),0)+IFERROR(SUMIF(INDIRECT(calc!J$7),$D127,INDIRECT(calc!J$10)),0)+IFERROR(SUMIF(INDIRECT(calc!J$8),$D127,INDIRECT(calc!J$11)),0),"")</f>
        <v>1</v>
      </c>
      <c r="J127" s="162">
        <f ca="1">IFERROR(IFERROR(SUMIF(INDIRECT(calc!K$6),$D127,INDIRECT(calc!K$9)),0)+IFERROR(SUMIF(INDIRECT(calc!K$7),$D127,INDIRECT(calc!K$10)),0)+IFERROR(SUMIF(INDIRECT(calc!K$8),$D127,INDIRECT(calc!K$11)),0),"")</f>
        <v>61</v>
      </c>
      <c r="K127" s="162">
        <f ca="1">IFERROR(SUMIF(INDIRECT(calc!L$6),$D127,INDIRECT(calc!L$9)),0)+IFERROR(SUMIF(INDIRECT(calc!L$7),$D127,INDIRECT(calc!L$10)),0)+IFERROR(SUMIF(INDIRECT(calc!L$8),$D127,INDIRECT(calc!L$11)),0)</f>
        <v>0</v>
      </c>
      <c r="L127" s="162">
        <f ca="1">IFERROR(IFERROR(SUMIF(INDIRECT(calc!M$6),$D127,INDIRECT(calc!M$9)),0)+IFERROR(SUMIF(INDIRECT(calc!M$7),$D127,INDIRECT(calc!M$10)),0)+IFERROR(SUMIF(INDIRECT(calc!M$8),$D127,INDIRECT(calc!M$11)),0),"")</f>
        <v>0</v>
      </c>
      <c r="M127" s="162">
        <f ca="1">IFERROR(IFERROR(SUMIF(INDIRECT(calc!N$6),$D127,INDIRECT(calc!N$9)),0)+IFERROR(SUMIF(INDIRECT(calc!N$7),$D127,INDIRECT(calc!N$10)),0)+IFERROR(SUMIF(INDIRECT(calc!N$8),$D127,INDIRECT(calc!N$11)),0),"")</f>
        <v>0</v>
      </c>
      <c r="N127" s="162">
        <f ca="1">IFERROR(IFERROR(SUMIF(INDIRECT(calc!O$6),$D127,INDIRECT(calc!O$9)),0)+IFERROR(SUMIF(INDIRECT(calc!O$7),$D127,INDIRECT(calc!O$10)),0)+IFERROR(SUMIF(INDIRECT(calc!O$8),$D127,INDIRECT(calc!O$11)),0),"")</f>
        <v>0</v>
      </c>
      <c r="O127" s="162">
        <f ca="1">IFERROR(IFERROR(SUMIF(INDIRECT(calc!P$6),$D127,INDIRECT(calc!P$9)),0)+IFERROR(SUMIF(INDIRECT(calc!P$7),$D127,INDIRECT(calc!P$10)),0)+IFERROR(SUMIF(INDIRECT(calc!P$8),$D127,INDIRECT(calc!P$11)),0),"")</f>
        <v>0</v>
      </c>
      <c r="P127" s="162">
        <f ca="1">IFERROR(IFERROR(SUMIF(INDIRECT(calc!Q$6),$D127,INDIRECT(calc!Q$9)),0)+IFERROR(SUMIF(INDIRECT(calc!Q$7),$D127,INDIRECT(calc!Q$10)),0)+IFERROR(SUMIF(INDIRECT(calc!Q$8),$D127,INDIRECT(calc!Q$11)),0),"")</f>
        <v>0</v>
      </c>
      <c r="Q127" s="162">
        <f ca="1">IFERROR(IFERROR(SUMIF(INDIRECT(calc!R$6),$D127,INDIRECT(calc!R$9)),0)+IFERROR(SUMIF(INDIRECT(calc!R$7),$D127,INDIRECT(calc!R$10)),0)+IFERROR(SUMIF(INDIRECT(calc!R$8),$D127,INDIRECT(calc!R$11)),0),"")</f>
        <v>0</v>
      </c>
      <c r="R127" s="162">
        <f ca="1">IFERROR(IFERROR(SUMIF(INDIRECT(calc!S$6),$D127,INDIRECT(calc!S$9)),0)+IFERROR(SUMIF(INDIRECT(calc!S$7),$D127,INDIRECT(calc!S$10)),0)+IFERROR(SUMIF(INDIRECT(calc!S$8),$D127,INDIRECT(calc!S$11)),0),"")</f>
        <v>0</v>
      </c>
      <c r="S127" s="162">
        <f ca="1">IFERROR(IFERROR(SUMIF(INDIRECT(calc!T$6),$D127,INDIRECT(calc!T$9)),0)+IFERROR(SUMIF(INDIRECT(calc!T$7),$D127,INDIRECT(calc!T$10)),0)+IFERROR(SUMIF(INDIRECT(calc!T$8),$D127,INDIRECT(calc!T$11)),0),"")</f>
        <v>0</v>
      </c>
      <c r="T127" s="162">
        <f ca="1">IFERROR(IFERROR(SUMIF(INDIRECT(calc!U$6),$D127,INDIRECT(calc!U$9)),0)+IFERROR(SUMIF(INDIRECT(calc!U$7),$D127,INDIRECT(calc!U$10)),0)+IFERROR(SUMIF(INDIRECT(calc!U$8),$D127,INDIRECT(calc!U$11)),0),"")</f>
        <v>0</v>
      </c>
      <c r="U127" s="162">
        <f ca="1">IFERROR(IFERROR(SUMIF(INDIRECT(calc!V$6),$D127,INDIRECT(calc!V$9)),0)+IFERROR(SUMIF(INDIRECT(calc!V$7),$D127,INDIRECT(calc!V$10)),0)+IFERROR(SUMIF(INDIRECT(calc!V$8),$D127,INDIRECT(calc!V$11)),0),"")</f>
        <v>0</v>
      </c>
      <c r="V127" s="162">
        <f ca="1">IFERROR(IFERROR(SUMIF(INDIRECT(calc!W$6),$D127,INDIRECT(calc!W$9)),0)+IFERROR(SUMIF(INDIRECT(calc!W$7),$D127,INDIRECT(calc!W$10)),0)+IFERROR(SUMIF(INDIRECT(calc!W$8),$D127,INDIRECT(calc!W$11)),0),"")</f>
        <v>0</v>
      </c>
      <c r="W127" s="162">
        <f ca="1">IFERROR(IFERROR(SUMIF(INDIRECT(calc!X$6),$D127,INDIRECT(calc!X$9)),0)+IFERROR(SUMIF(INDIRECT(calc!X$7),$D127,INDIRECT(calc!X$10)),0)+IFERROR(SUMIF(INDIRECT(calc!X$8),$D127,INDIRECT(calc!X$11)),0),"")</f>
        <v>0</v>
      </c>
      <c r="Y127" s="151"/>
    </row>
    <row r="128" spans="3:25">
      <c r="C128" s="163" t="str">
        <f t="shared" ca="1" si="3"/>
        <v>besoin</v>
      </c>
      <c r="D128" s="136" t="str">
        <f>LEFT(Stocks!D128,9)</f>
        <v>7540075AA</v>
      </c>
      <c r="E128" s="136" t="str">
        <f ca="1">IF(calc!F128="","",IF(OFFSET(INDIRECT(calc!F128),,-1)&lt;&gt;"",OFFSET(INDIRECT(calc!F128),,-1),IF(OFFSET(INDIRECT(calc!F128),,-2)&lt;&gt;"",OFFSET(INDIRECT(calc!F128),,-2),IF(OFFSET(INDIRECT(calc!F128),,-3)&lt;&gt;"",OFFSET(INDIRECT(calc!F128),,-3),IF(OFFSET(INDIRECT(calc!F128),,-4)&lt;&gt;"",OFFSET(INDIRECT(calc!F128),,-4),IF(OFFSET(INDIRECT(calc!F128),,-5)&lt;&gt;"",OFFSET(INDIRECT(calc!F128),,-5),IF(OFFSET(INDIRECT(calc!F128),,-6),OFFSET(INDIRECT(calc!F128),,-6))))))))</f>
        <v>ENCAPSULATED RING STD</v>
      </c>
      <c r="F128" s="159">
        <f>Stocks!B128</f>
        <v>0</v>
      </c>
      <c r="G128" s="159">
        <f t="shared" ca="1" si="4"/>
        <v>62</v>
      </c>
      <c r="H128" s="165">
        <f t="shared" ca="1" si="5"/>
        <v>62</v>
      </c>
      <c r="I128" s="162">
        <f ca="1">IFERROR(IFERROR(SUMIF(INDIRECT(calc!J$6),$D128,INDIRECT(calc!J$9)),0)+IFERROR(SUMIF(INDIRECT(calc!J$7),$D128,INDIRECT(calc!J$10)),0)+IFERROR(SUMIF(INDIRECT(calc!J$8),$D128,INDIRECT(calc!J$11)),0),"")</f>
        <v>1</v>
      </c>
      <c r="J128" s="162">
        <f ca="1">IFERROR(IFERROR(SUMIF(INDIRECT(calc!K$6),$D128,INDIRECT(calc!K$9)),0)+IFERROR(SUMIF(INDIRECT(calc!K$7),$D128,INDIRECT(calc!K$10)),0)+IFERROR(SUMIF(INDIRECT(calc!K$8),$D128,INDIRECT(calc!K$11)),0),"")</f>
        <v>61</v>
      </c>
      <c r="K128" s="162">
        <f ca="1">IFERROR(SUMIF(INDIRECT(calc!L$6),$D128,INDIRECT(calc!L$9)),0)+IFERROR(SUMIF(INDIRECT(calc!L$7),$D128,INDIRECT(calc!L$10)),0)+IFERROR(SUMIF(INDIRECT(calc!L$8),$D128,INDIRECT(calc!L$11)),0)</f>
        <v>0</v>
      </c>
      <c r="L128" s="162">
        <f ca="1">IFERROR(IFERROR(SUMIF(INDIRECT(calc!M$6),$D128,INDIRECT(calc!M$9)),0)+IFERROR(SUMIF(INDIRECT(calc!M$7),$D128,INDIRECT(calc!M$10)),0)+IFERROR(SUMIF(INDIRECT(calc!M$8),$D128,INDIRECT(calc!M$11)),0),"")</f>
        <v>0</v>
      </c>
      <c r="M128" s="162">
        <f ca="1">IFERROR(IFERROR(SUMIF(INDIRECT(calc!N$6),$D128,INDIRECT(calc!N$9)),0)+IFERROR(SUMIF(INDIRECT(calc!N$7),$D128,INDIRECT(calc!N$10)),0)+IFERROR(SUMIF(INDIRECT(calc!N$8),$D128,INDIRECT(calc!N$11)),0),"")</f>
        <v>0</v>
      </c>
      <c r="N128" s="162">
        <f ca="1">IFERROR(IFERROR(SUMIF(INDIRECT(calc!O$6),$D128,INDIRECT(calc!O$9)),0)+IFERROR(SUMIF(INDIRECT(calc!O$7),$D128,INDIRECT(calc!O$10)),0)+IFERROR(SUMIF(INDIRECT(calc!O$8),$D128,INDIRECT(calc!O$11)),0),"")</f>
        <v>0</v>
      </c>
      <c r="O128" s="162">
        <f ca="1">IFERROR(IFERROR(SUMIF(INDIRECT(calc!P$6),$D128,INDIRECT(calc!P$9)),0)+IFERROR(SUMIF(INDIRECT(calc!P$7),$D128,INDIRECT(calc!P$10)),0)+IFERROR(SUMIF(INDIRECT(calc!P$8),$D128,INDIRECT(calc!P$11)),0),"")</f>
        <v>0</v>
      </c>
      <c r="P128" s="162">
        <f ca="1">IFERROR(IFERROR(SUMIF(INDIRECT(calc!Q$6),$D128,INDIRECT(calc!Q$9)),0)+IFERROR(SUMIF(INDIRECT(calc!Q$7),$D128,INDIRECT(calc!Q$10)),0)+IFERROR(SUMIF(INDIRECT(calc!Q$8),$D128,INDIRECT(calc!Q$11)),0),"")</f>
        <v>0</v>
      </c>
      <c r="Q128" s="162">
        <f ca="1">IFERROR(IFERROR(SUMIF(INDIRECT(calc!R$6),$D128,INDIRECT(calc!R$9)),0)+IFERROR(SUMIF(INDIRECT(calc!R$7),$D128,INDIRECT(calc!R$10)),0)+IFERROR(SUMIF(INDIRECT(calc!R$8),$D128,INDIRECT(calc!R$11)),0),"")</f>
        <v>0</v>
      </c>
      <c r="R128" s="162">
        <f ca="1">IFERROR(IFERROR(SUMIF(INDIRECT(calc!S$6),$D128,INDIRECT(calc!S$9)),0)+IFERROR(SUMIF(INDIRECT(calc!S$7),$D128,INDIRECT(calc!S$10)),0)+IFERROR(SUMIF(INDIRECT(calc!S$8),$D128,INDIRECT(calc!S$11)),0),"")</f>
        <v>0</v>
      </c>
      <c r="S128" s="162">
        <f ca="1">IFERROR(IFERROR(SUMIF(INDIRECT(calc!T$6),$D128,INDIRECT(calc!T$9)),0)+IFERROR(SUMIF(INDIRECT(calc!T$7),$D128,INDIRECT(calc!T$10)),0)+IFERROR(SUMIF(INDIRECT(calc!T$8),$D128,INDIRECT(calc!T$11)),0),"")</f>
        <v>0</v>
      </c>
      <c r="T128" s="162">
        <f ca="1">IFERROR(IFERROR(SUMIF(INDIRECT(calc!U$6),$D128,INDIRECT(calc!U$9)),0)+IFERROR(SUMIF(INDIRECT(calc!U$7),$D128,INDIRECT(calc!U$10)),0)+IFERROR(SUMIF(INDIRECT(calc!U$8),$D128,INDIRECT(calc!U$11)),0),"")</f>
        <v>0</v>
      </c>
      <c r="U128" s="162">
        <f ca="1">IFERROR(IFERROR(SUMIF(INDIRECT(calc!V$6),$D128,INDIRECT(calc!V$9)),0)+IFERROR(SUMIF(INDIRECT(calc!V$7),$D128,INDIRECT(calc!V$10)),0)+IFERROR(SUMIF(INDIRECT(calc!V$8),$D128,INDIRECT(calc!V$11)),0),"")</f>
        <v>0</v>
      </c>
      <c r="V128" s="162">
        <f ca="1">IFERROR(IFERROR(SUMIF(INDIRECT(calc!W$6),$D128,INDIRECT(calc!W$9)),0)+IFERROR(SUMIF(INDIRECT(calc!W$7),$D128,INDIRECT(calc!W$10)),0)+IFERROR(SUMIF(INDIRECT(calc!W$8),$D128,INDIRECT(calc!W$11)),0),"")</f>
        <v>0</v>
      </c>
      <c r="W128" s="162">
        <f ca="1">IFERROR(IFERROR(SUMIF(INDIRECT(calc!X$6),$D128,INDIRECT(calc!X$9)),0)+IFERROR(SUMIF(INDIRECT(calc!X$7),$D128,INDIRECT(calc!X$10)),0)+IFERROR(SUMIF(INDIRECT(calc!X$8),$D128,INDIRECT(calc!X$11)),0),"")</f>
        <v>0</v>
      </c>
      <c r="Y128" s="151"/>
    </row>
    <row r="129" spans="3:25">
      <c r="C129" s="163" t="str">
        <f t="shared" ca="1" si="3"/>
        <v/>
      </c>
      <c r="D129" s="136" t="str">
        <f>LEFT(Stocks!D129,9)</f>
        <v>7310128AA</v>
      </c>
      <c r="E129" s="136" t="str">
        <f ca="1">IF(calc!F129="","",IF(OFFSET(INDIRECT(calc!F129),,-1)&lt;&gt;"",OFFSET(INDIRECT(calc!F129),,-1),IF(OFFSET(INDIRECT(calc!F129),,-2)&lt;&gt;"",OFFSET(INDIRECT(calc!F129),,-2),IF(OFFSET(INDIRECT(calc!F129),,-3)&lt;&gt;"",OFFSET(INDIRECT(calc!F129),,-3),IF(OFFSET(INDIRECT(calc!F129),,-4)&lt;&gt;"",OFFSET(INDIRECT(calc!F129),,-4),IF(OFFSET(INDIRECT(calc!F129),,-5)&lt;&gt;"",OFFSET(INDIRECT(calc!F129),,-5),IF(OFFSET(INDIRECT(calc!F129),,-6),OFFSET(INDIRECT(calc!F129),,-6))))))))</f>
        <v/>
      </c>
      <c r="F129" s="159">
        <f>Stocks!B129</f>
        <v>14</v>
      </c>
      <c r="G129" s="159">
        <f t="shared" ca="1" si="4"/>
        <v>0</v>
      </c>
      <c r="H129" s="165">
        <f t="shared" ca="1" si="5"/>
        <v>0</v>
      </c>
      <c r="I129" s="162">
        <f ca="1">IFERROR(IFERROR(SUMIF(INDIRECT(calc!J$6),$D129,INDIRECT(calc!J$9)),0)+IFERROR(SUMIF(INDIRECT(calc!J$7),$D129,INDIRECT(calc!J$10)),0)+IFERROR(SUMIF(INDIRECT(calc!J$8),$D129,INDIRECT(calc!J$11)),0),"")</f>
        <v>0</v>
      </c>
      <c r="J129" s="162">
        <f ca="1">IFERROR(IFERROR(SUMIF(INDIRECT(calc!K$6),$D129,INDIRECT(calc!K$9)),0)+IFERROR(SUMIF(INDIRECT(calc!K$7),$D129,INDIRECT(calc!K$10)),0)+IFERROR(SUMIF(INDIRECT(calc!K$8),$D129,INDIRECT(calc!K$11)),0),"")</f>
        <v>0</v>
      </c>
      <c r="K129" s="162">
        <f ca="1">IFERROR(SUMIF(INDIRECT(calc!L$6),$D129,INDIRECT(calc!L$9)),0)+IFERROR(SUMIF(INDIRECT(calc!L$7),$D129,INDIRECT(calc!L$10)),0)+IFERROR(SUMIF(INDIRECT(calc!L$8),$D129,INDIRECT(calc!L$11)),0)</f>
        <v>0</v>
      </c>
      <c r="L129" s="162">
        <f ca="1">IFERROR(IFERROR(SUMIF(INDIRECT(calc!M$6),$D129,INDIRECT(calc!M$9)),0)+IFERROR(SUMIF(INDIRECT(calc!M$7),$D129,INDIRECT(calc!M$10)),0)+IFERROR(SUMIF(INDIRECT(calc!M$8),$D129,INDIRECT(calc!M$11)),0),"")</f>
        <v>0</v>
      </c>
      <c r="M129" s="162">
        <f ca="1">IFERROR(IFERROR(SUMIF(INDIRECT(calc!N$6),$D129,INDIRECT(calc!N$9)),0)+IFERROR(SUMIF(INDIRECT(calc!N$7),$D129,INDIRECT(calc!N$10)),0)+IFERROR(SUMIF(INDIRECT(calc!N$8),$D129,INDIRECT(calc!N$11)),0),"")</f>
        <v>0</v>
      </c>
      <c r="N129" s="162">
        <f ca="1">IFERROR(IFERROR(SUMIF(INDIRECT(calc!O$6),$D129,INDIRECT(calc!O$9)),0)+IFERROR(SUMIF(INDIRECT(calc!O$7),$D129,INDIRECT(calc!O$10)),0)+IFERROR(SUMIF(INDIRECT(calc!O$8),$D129,INDIRECT(calc!O$11)),0),"")</f>
        <v>0</v>
      </c>
      <c r="O129" s="162">
        <f ca="1">IFERROR(IFERROR(SUMIF(INDIRECT(calc!P$6),$D129,INDIRECT(calc!P$9)),0)+IFERROR(SUMIF(INDIRECT(calc!P$7),$D129,INDIRECT(calc!P$10)),0)+IFERROR(SUMIF(INDIRECT(calc!P$8),$D129,INDIRECT(calc!P$11)),0),"")</f>
        <v>0</v>
      </c>
      <c r="P129" s="162">
        <f ca="1">IFERROR(IFERROR(SUMIF(INDIRECT(calc!Q$6),$D129,INDIRECT(calc!Q$9)),0)+IFERROR(SUMIF(INDIRECT(calc!Q$7),$D129,INDIRECT(calc!Q$10)),0)+IFERROR(SUMIF(INDIRECT(calc!Q$8),$D129,INDIRECT(calc!Q$11)),0),"")</f>
        <v>0</v>
      </c>
      <c r="Q129" s="162">
        <f ca="1">IFERROR(IFERROR(SUMIF(INDIRECT(calc!R$6),$D129,INDIRECT(calc!R$9)),0)+IFERROR(SUMIF(INDIRECT(calc!R$7),$D129,INDIRECT(calc!R$10)),0)+IFERROR(SUMIF(INDIRECT(calc!R$8),$D129,INDIRECT(calc!R$11)),0),"")</f>
        <v>0</v>
      </c>
      <c r="R129" s="162">
        <f ca="1">IFERROR(IFERROR(SUMIF(INDIRECT(calc!S$6),$D129,INDIRECT(calc!S$9)),0)+IFERROR(SUMIF(INDIRECT(calc!S$7),$D129,INDIRECT(calc!S$10)),0)+IFERROR(SUMIF(INDIRECT(calc!S$8),$D129,INDIRECT(calc!S$11)),0),"")</f>
        <v>0</v>
      </c>
      <c r="S129" s="162">
        <f ca="1">IFERROR(IFERROR(SUMIF(INDIRECT(calc!T$6),$D129,INDIRECT(calc!T$9)),0)+IFERROR(SUMIF(INDIRECT(calc!T$7),$D129,INDIRECT(calc!T$10)),0)+IFERROR(SUMIF(INDIRECT(calc!T$8),$D129,INDIRECT(calc!T$11)),0),"")</f>
        <v>0</v>
      </c>
      <c r="T129" s="162">
        <f ca="1">IFERROR(IFERROR(SUMIF(INDIRECT(calc!U$6),$D129,INDIRECT(calc!U$9)),0)+IFERROR(SUMIF(INDIRECT(calc!U$7),$D129,INDIRECT(calc!U$10)),0)+IFERROR(SUMIF(INDIRECT(calc!U$8),$D129,INDIRECT(calc!U$11)),0),"")</f>
        <v>0</v>
      </c>
      <c r="U129" s="162">
        <f ca="1">IFERROR(IFERROR(SUMIF(INDIRECT(calc!V$6),$D129,INDIRECT(calc!V$9)),0)+IFERROR(SUMIF(INDIRECT(calc!V$7),$D129,INDIRECT(calc!V$10)),0)+IFERROR(SUMIF(INDIRECT(calc!V$8),$D129,INDIRECT(calc!V$11)),0),"")</f>
        <v>0</v>
      </c>
      <c r="V129" s="162">
        <f ca="1">IFERROR(IFERROR(SUMIF(INDIRECT(calc!W$6),$D129,INDIRECT(calc!W$9)),0)+IFERROR(SUMIF(INDIRECT(calc!W$7),$D129,INDIRECT(calc!W$10)),0)+IFERROR(SUMIF(INDIRECT(calc!W$8),$D129,INDIRECT(calc!W$11)),0),"")</f>
        <v>0</v>
      </c>
      <c r="W129" s="162">
        <f ca="1">IFERROR(IFERROR(SUMIF(INDIRECT(calc!X$6),$D129,INDIRECT(calc!X$9)),0)+IFERROR(SUMIF(INDIRECT(calc!X$7),$D129,INDIRECT(calc!X$10)),0)+IFERROR(SUMIF(INDIRECT(calc!X$8),$D129,INDIRECT(calc!X$11)),0),"")</f>
        <v>0</v>
      </c>
      <c r="Y129" s="151"/>
    </row>
    <row r="130" spans="3:25">
      <c r="C130" s="163" t="str">
        <f t="shared" ca="1" si="3"/>
        <v/>
      </c>
      <c r="D130" s="136" t="str">
        <f>LEFT(Stocks!D130,9)</f>
        <v>7310129AA</v>
      </c>
      <c r="E130" s="136" t="str">
        <f ca="1">IF(calc!F130="","",IF(OFFSET(INDIRECT(calc!F130),,-1)&lt;&gt;"",OFFSET(INDIRECT(calc!F130),,-1),IF(OFFSET(INDIRECT(calc!F130),,-2)&lt;&gt;"",OFFSET(INDIRECT(calc!F130),,-2),IF(OFFSET(INDIRECT(calc!F130),,-3)&lt;&gt;"",OFFSET(INDIRECT(calc!F130),,-3),IF(OFFSET(INDIRECT(calc!F130),,-4)&lt;&gt;"",OFFSET(INDIRECT(calc!F130),,-4),IF(OFFSET(INDIRECT(calc!F130),,-5)&lt;&gt;"",OFFSET(INDIRECT(calc!F130),,-5),IF(OFFSET(INDIRECT(calc!F130),,-6),OFFSET(INDIRECT(calc!F130),,-6))))))))</f>
        <v/>
      </c>
      <c r="F130" s="159">
        <f>Stocks!B130</f>
        <v>15</v>
      </c>
      <c r="G130" s="159">
        <f t="shared" ca="1" si="4"/>
        <v>0</v>
      </c>
      <c r="H130" s="165">
        <f t="shared" ca="1" si="5"/>
        <v>0</v>
      </c>
      <c r="I130" s="162">
        <f ca="1">IFERROR(IFERROR(SUMIF(INDIRECT(calc!J$6),$D130,INDIRECT(calc!J$9)),0)+IFERROR(SUMIF(INDIRECT(calc!J$7),$D130,INDIRECT(calc!J$10)),0)+IFERROR(SUMIF(INDIRECT(calc!J$8),$D130,INDIRECT(calc!J$11)),0),"")</f>
        <v>0</v>
      </c>
      <c r="J130" s="162">
        <f ca="1">IFERROR(IFERROR(SUMIF(INDIRECT(calc!K$6),$D130,INDIRECT(calc!K$9)),0)+IFERROR(SUMIF(INDIRECT(calc!K$7),$D130,INDIRECT(calc!K$10)),0)+IFERROR(SUMIF(INDIRECT(calc!K$8),$D130,INDIRECT(calc!K$11)),0),"")</f>
        <v>0</v>
      </c>
      <c r="K130" s="162">
        <f ca="1">IFERROR(SUMIF(INDIRECT(calc!L$6),$D130,INDIRECT(calc!L$9)),0)+IFERROR(SUMIF(INDIRECT(calc!L$7),$D130,INDIRECT(calc!L$10)),0)+IFERROR(SUMIF(INDIRECT(calc!L$8),$D130,INDIRECT(calc!L$11)),0)</f>
        <v>0</v>
      </c>
      <c r="L130" s="162">
        <f ca="1">IFERROR(IFERROR(SUMIF(INDIRECT(calc!M$6),$D130,INDIRECT(calc!M$9)),0)+IFERROR(SUMIF(INDIRECT(calc!M$7),$D130,INDIRECT(calc!M$10)),0)+IFERROR(SUMIF(INDIRECT(calc!M$8),$D130,INDIRECT(calc!M$11)),0),"")</f>
        <v>0</v>
      </c>
      <c r="M130" s="162">
        <f ca="1">IFERROR(IFERROR(SUMIF(INDIRECT(calc!N$6),$D130,INDIRECT(calc!N$9)),0)+IFERROR(SUMIF(INDIRECT(calc!N$7),$D130,INDIRECT(calc!N$10)),0)+IFERROR(SUMIF(INDIRECT(calc!N$8),$D130,INDIRECT(calc!N$11)),0),"")</f>
        <v>0</v>
      </c>
      <c r="N130" s="162">
        <f ca="1">IFERROR(IFERROR(SUMIF(INDIRECT(calc!O$6),$D130,INDIRECT(calc!O$9)),0)+IFERROR(SUMIF(INDIRECT(calc!O$7),$D130,INDIRECT(calc!O$10)),0)+IFERROR(SUMIF(INDIRECT(calc!O$8),$D130,INDIRECT(calc!O$11)),0),"")</f>
        <v>0</v>
      </c>
      <c r="O130" s="162">
        <f ca="1">IFERROR(IFERROR(SUMIF(INDIRECT(calc!P$6),$D130,INDIRECT(calc!P$9)),0)+IFERROR(SUMIF(INDIRECT(calc!P$7),$D130,INDIRECT(calc!P$10)),0)+IFERROR(SUMIF(INDIRECT(calc!P$8),$D130,INDIRECT(calc!P$11)),0),"")</f>
        <v>0</v>
      </c>
      <c r="P130" s="162">
        <f ca="1">IFERROR(IFERROR(SUMIF(INDIRECT(calc!Q$6),$D130,INDIRECT(calc!Q$9)),0)+IFERROR(SUMIF(INDIRECT(calc!Q$7),$D130,INDIRECT(calc!Q$10)),0)+IFERROR(SUMIF(INDIRECT(calc!Q$8),$D130,INDIRECT(calc!Q$11)),0),"")</f>
        <v>0</v>
      </c>
      <c r="Q130" s="162">
        <f ca="1">IFERROR(IFERROR(SUMIF(INDIRECT(calc!R$6),$D130,INDIRECT(calc!R$9)),0)+IFERROR(SUMIF(INDIRECT(calc!R$7),$D130,INDIRECT(calc!R$10)),0)+IFERROR(SUMIF(INDIRECT(calc!R$8),$D130,INDIRECT(calc!R$11)),0),"")</f>
        <v>0</v>
      </c>
      <c r="R130" s="162">
        <f ca="1">IFERROR(IFERROR(SUMIF(INDIRECT(calc!S$6),$D130,INDIRECT(calc!S$9)),0)+IFERROR(SUMIF(INDIRECT(calc!S$7),$D130,INDIRECT(calc!S$10)),0)+IFERROR(SUMIF(INDIRECT(calc!S$8),$D130,INDIRECT(calc!S$11)),0),"")</f>
        <v>0</v>
      </c>
      <c r="S130" s="162">
        <f ca="1">IFERROR(IFERROR(SUMIF(INDIRECT(calc!T$6),$D130,INDIRECT(calc!T$9)),0)+IFERROR(SUMIF(INDIRECT(calc!T$7),$D130,INDIRECT(calc!T$10)),0)+IFERROR(SUMIF(INDIRECT(calc!T$8),$D130,INDIRECT(calc!T$11)),0),"")</f>
        <v>0</v>
      </c>
      <c r="T130" s="162">
        <f ca="1">IFERROR(IFERROR(SUMIF(INDIRECT(calc!U$6),$D130,INDIRECT(calc!U$9)),0)+IFERROR(SUMIF(INDIRECT(calc!U$7),$D130,INDIRECT(calc!U$10)),0)+IFERROR(SUMIF(INDIRECT(calc!U$8),$D130,INDIRECT(calc!U$11)),0),"")</f>
        <v>0</v>
      </c>
      <c r="U130" s="162">
        <f ca="1">IFERROR(IFERROR(SUMIF(INDIRECT(calc!V$6),$D130,INDIRECT(calc!V$9)),0)+IFERROR(SUMIF(INDIRECT(calc!V$7),$D130,INDIRECT(calc!V$10)),0)+IFERROR(SUMIF(INDIRECT(calc!V$8),$D130,INDIRECT(calc!V$11)),0),"")</f>
        <v>0</v>
      </c>
      <c r="V130" s="162">
        <f ca="1">IFERROR(IFERROR(SUMIF(INDIRECT(calc!W$6),$D130,INDIRECT(calc!W$9)),0)+IFERROR(SUMIF(INDIRECT(calc!W$7),$D130,INDIRECT(calc!W$10)),0)+IFERROR(SUMIF(INDIRECT(calc!W$8),$D130,INDIRECT(calc!W$11)),0),"")</f>
        <v>0</v>
      </c>
      <c r="W130" s="162">
        <f ca="1">IFERROR(IFERROR(SUMIF(INDIRECT(calc!X$6),$D130,INDIRECT(calc!X$9)),0)+IFERROR(SUMIF(INDIRECT(calc!X$7),$D130,INDIRECT(calc!X$10)),0)+IFERROR(SUMIF(INDIRECT(calc!X$8),$D130,INDIRECT(calc!X$11)),0),"")</f>
        <v>0</v>
      </c>
      <c r="Y130" s="151"/>
    </row>
    <row r="131" spans="3:25">
      <c r="C131" s="163" t="str">
        <f t="shared" ref="C131:C160" ca="1" si="6">IF(H131&gt;0,"besoin","")</f>
        <v/>
      </c>
      <c r="D131" s="136" t="str">
        <f>LEFT(Stocks!D131,9)</f>
        <v>7320751AA</v>
      </c>
      <c r="E131" s="136" t="str">
        <f ca="1">IF(calc!F131="","",IF(OFFSET(INDIRECT(calc!F131),,-1)&lt;&gt;"",OFFSET(INDIRECT(calc!F131),,-1),IF(OFFSET(INDIRECT(calc!F131),,-2)&lt;&gt;"",OFFSET(INDIRECT(calc!F131),,-2),IF(OFFSET(INDIRECT(calc!F131),,-3)&lt;&gt;"",OFFSET(INDIRECT(calc!F131),,-3),IF(OFFSET(INDIRECT(calc!F131),,-4)&lt;&gt;"",OFFSET(INDIRECT(calc!F131),,-4),IF(OFFSET(INDIRECT(calc!F131),,-5)&lt;&gt;"",OFFSET(INDIRECT(calc!F131),,-5),IF(OFFSET(INDIRECT(calc!F131),,-6),OFFSET(INDIRECT(calc!F131),,-6))))))))</f>
        <v/>
      </c>
      <c r="F131" s="159">
        <f>Stocks!B131</f>
        <v>14</v>
      </c>
      <c r="G131" s="159">
        <f t="shared" ref="G131:G160" ca="1" si="7">SUM(I131:W131)</f>
        <v>0</v>
      </c>
      <c r="H131" s="165">
        <f t="shared" ref="H131:H160" ca="1" si="8">IF(G131&lt;F131,0,G131-F131)</f>
        <v>0</v>
      </c>
      <c r="I131" s="162">
        <f ca="1">IFERROR(IFERROR(SUMIF(INDIRECT(calc!J$6),$D131,INDIRECT(calc!J$9)),0)+IFERROR(SUMIF(INDIRECT(calc!J$7),$D131,INDIRECT(calc!J$10)),0)+IFERROR(SUMIF(INDIRECT(calc!J$8),$D131,INDIRECT(calc!J$11)),0),"")</f>
        <v>0</v>
      </c>
      <c r="J131" s="162">
        <f ca="1">IFERROR(IFERROR(SUMIF(INDIRECT(calc!K$6),$D131,INDIRECT(calc!K$9)),0)+IFERROR(SUMIF(INDIRECT(calc!K$7),$D131,INDIRECT(calc!K$10)),0)+IFERROR(SUMIF(INDIRECT(calc!K$8),$D131,INDIRECT(calc!K$11)),0),"")</f>
        <v>0</v>
      </c>
      <c r="K131" s="162">
        <f ca="1">IFERROR(SUMIF(INDIRECT(calc!L$6),$D131,INDIRECT(calc!L$9)),0)+IFERROR(SUMIF(INDIRECT(calc!L$7),$D131,INDIRECT(calc!L$10)),0)+IFERROR(SUMIF(INDIRECT(calc!L$8),$D131,INDIRECT(calc!L$11)),0)</f>
        <v>0</v>
      </c>
      <c r="L131" s="162">
        <f ca="1">IFERROR(IFERROR(SUMIF(INDIRECT(calc!M$6),$D131,INDIRECT(calc!M$9)),0)+IFERROR(SUMIF(INDIRECT(calc!M$7),$D131,INDIRECT(calc!M$10)),0)+IFERROR(SUMIF(INDIRECT(calc!M$8),$D131,INDIRECT(calc!M$11)),0),"")</f>
        <v>0</v>
      </c>
      <c r="M131" s="162">
        <f ca="1">IFERROR(IFERROR(SUMIF(INDIRECT(calc!N$6),$D131,INDIRECT(calc!N$9)),0)+IFERROR(SUMIF(INDIRECT(calc!N$7),$D131,INDIRECT(calc!N$10)),0)+IFERROR(SUMIF(INDIRECT(calc!N$8),$D131,INDIRECT(calc!N$11)),0),"")</f>
        <v>0</v>
      </c>
      <c r="N131" s="162">
        <f ca="1">IFERROR(IFERROR(SUMIF(INDIRECT(calc!O$6),$D131,INDIRECT(calc!O$9)),0)+IFERROR(SUMIF(INDIRECT(calc!O$7),$D131,INDIRECT(calc!O$10)),0)+IFERROR(SUMIF(INDIRECT(calc!O$8),$D131,INDIRECT(calc!O$11)),0),"")</f>
        <v>0</v>
      </c>
      <c r="O131" s="162">
        <f ca="1">IFERROR(IFERROR(SUMIF(INDIRECT(calc!P$6),$D131,INDIRECT(calc!P$9)),0)+IFERROR(SUMIF(INDIRECT(calc!P$7),$D131,INDIRECT(calc!P$10)),0)+IFERROR(SUMIF(INDIRECT(calc!P$8),$D131,INDIRECT(calc!P$11)),0),"")</f>
        <v>0</v>
      </c>
      <c r="P131" s="162">
        <f ca="1">IFERROR(IFERROR(SUMIF(INDIRECT(calc!Q$6),$D131,INDIRECT(calc!Q$9)),0)+IFERROR(SUMIF(INDIRECT(calc!Q$7),$D131,INDIRECT(calc!Q$10)),0)+IFERROR(SUMIF(INDIRECT(calc!Q$8),$D131,INDIRECT(calc!Q$11)),0),"")</f>
        <v>0</v>
      </c>
      <c r="Q131" s="162">
        <f ca="1">IFERROR(IFERROR(SUMIF(INDIRECT(calc!R$6),$D131,INDIRECT(calc!R$9)),0)+IFERROR(SUMIF(INDIRECT(calc!R$7),$D131,INDIRECT(calc!R$10)),0)+IFERROR(SUMIF(INDIRECT(calc!R$8),$D131,INDIRECT(calc!R$11)),0),"")</f>
        <v>0</v>
      </c>
      <c r="R131" s="162">
        <f ca="1">IFERROR(IFERROR(SUMIF(INDIRECT(calc!S$6),$D131,INDIRECT(calc!S$9)),0)+IFERROR(SUMIF(INDIRECT(calc!S$7),$D131,INDIRECT(calc!S$10)),0)+IFERROR(SUMIF(INDIRECT(calc!S$8),$D131,INDIRECT(calc!S$11)),0),"")</f>
        <v>0</v>
      </c>
      <c r="S131" s="162">
        <f ca="1">IFERROR(IFERROR(SUMIF(INDIRECT(calc!T$6),$D131,INDIRECT(calc!T$9)),0)+IFERROR(SUMIF(INDIRECT(calc!T$7),$D131,INDIRECT(calc!T$10)),0)+IFERROR(SUMIF(INDIRECT(calc!T$8),$D131,INDIRECT(calc!T$11)),0),"")</f>
        <v>0</v>
      </c>
      <c r="T131" s="162">
        <f ca="1">IFERROR(IFERROR(SUMIF(INDIRECT(calc!U$6),$D131,INDIRECT(calc!U$9)),0)+IFERROR(SUMIF(INDIRECT(calc!U$7),$D131,INDIRECT(calc!U$10)),0)+IFERROR(SUMIF(INDIRECT(calc!U$8),$D131,INDIRECT(calc!U$11)),0),"")</f>
        <v>0</v>
      </c>
      <c r="U131" s="162">
        <f ca="1">IFERROR(IFERROR(SUMIF(INDIRECT(calc!V$6),$D131,INDIRECT(calc!V$9)),0)+IFERROR(SUMIF(INDIRECT(calc!V$7),$D131,INDIRECT(calc!V$10)),0)+IFERROR(SUMIF(INDIRECT(calc!V$8),$D131,INDIRECT(calc!V$11)),0),"")</f>
        <v>0</v>
      </c>
      <c r="V131" s="162">
        <f ca="1">IFERROR(IFERROR(SUMIF(INDIRECT(calc!W$6),$D131,INDIRECT(calc!W$9)),0)+IFERROR(SUMIF(INDIRECT(calc!W$7),$D131,INDIRECT(calc!W$10)),0)+IFERROR(SUMIF(INDIRECT(calc!W$8),$D131,INDIRECT(calc!W$11)),0),"")</f>
        <v>0</v>
      </c>
      <c r="W131" s="162">
        <f ca="1">IFERROR(IFERROR(SUMIF(INDIRECT(calc!X$6),$D131,INDIRECT(calc!X$9)),0)+IFERROR(SUMIF(INDIRECT(calc!X$7),$D131,INDIRECT(calc!X$10)),0)+IFERROR(SUMIF(INDIRECT(calc!X$8),$D131,INDIRECT(calc!X$11)),0),"")</f>
        <v>0</v>
      </c>
      <c r="Y131" s="151"/>
    </row>
    <row r="132" spans="3:25">
      <c r="C132" s="163" t="str">
        <f t="shared" ca="1" si="6"/>
        <v/>
      </c>
      <c r="D132" s="136" t="str">
        <f>LEFT(Stocks!D132,9)</f>
        <v>7330452AA</v>
      </c>
      <c r="E132" s="136" t="str">
        <f ca="1">IF(calc!F132="","",IF(OFFSET(INDIRECT(calc!F132),,-1)&lt;&gt;"",OFFSET(INDIRECT(calc!F132),,-1),IF(OFFSET(INDIRECT(calc!F132),,-2)&lt;&gt;"",OFFSET(INDIRECT(calc!F132),,-2),IF(OFFSET(INDIRECT(calc!F132),,-3)&lt;&gt;"",OFFSET(INDIRECT(calc!F132),,-3),IF(OFFSET(INDIRECT(calc!F132),,-4)&lt;&gt;"",OFFSET(INDIRECT(calc!F132),,-4),IF(OFFSET(INDIRECT(calc!F132),,-5)&lt;&gt;"",OFFSET(INDIRECT(calc!F132),,-5),IF(OFFSET(INDIRECT(calc!F132),,-6),OFFSET(INDIRECT(calc!F132),,-6))))))))</f>
        <v>inner tube</v>
      </c>
      <c r="F132" s="159">
        <f>Stocks!B132</f>
        <v>84</v>
      </c>
      <c r="G132" s="159">
        <f t="shared" ca="1" si="7"/>
        <v>1</v>
      </c>
      <c r="H132" s="165">
        <f t="shared" ca="1" si="8"/>
        <v>0</v>
      </c>
      <c r="I132" s="162">
        <f ca="1">IFERROR(IFERROR(SUMIF(INDIRECT(calc!J$6),$D132,INDIRECT(calc!J$9)),0)+IFERROR(SUMIF(INDIRECT(calc!J$7),$D132,INDIRECT(calc!J$10)),0)+IFERROR(SUMIF(INDIRECT(calc!J$8),$D132,INDIRECT(calc!J$11)),0),"")</f>
        <v>1</v>
      </c>
      <c r="J132" s="162">
        <f ca="1">IFERROR(IFERROR(SUMIF(INDIRECT(calc!K$6),$D132,INDIRECT(calc!K$9)),0)+IFERROR(SUMIF(INDIRECT(calc!K$7),$D132,INDIRECT(calc!K$10)),0)+IFERROR(SUMIF(INDIRECT(calc!K$8),$D132,INDIRECT(calc!K$11)),0),"")</f>
        <v>0</v>
      </c>
      <c r="K132" s="162">
        <f ca="1">IFERROR(SUMIF(INDIRECT(calc!L$6),$D132,INDIRECT(calc!L$9)),0)+IFERROR(SUMIF(INDIRECT(calc!L$7),$D132,INDIRECT(calc!L$10)),0)+IFERROR(SUMIF(INDIRECT(calc!L$8),$D132,INDIRECT(calc!L$11)),0)</f>
        <v>0</v>
      </c>
      <c r="L132" s="162">
        <f ca="1">IFERROR(IFERROR(SUMIF(INDIRECT(calc!M$6),$D132,INDIRECT(calc!M$9)),0)+IFERROR(SUMIF(INDIRECT(calc!M$7),$D132,INDIRECT(calc!M$10)),0)+IFERROR(SUMIF(INDIRECT(calc!M$8),$D132,INDIRECT(calc!M$11)),0),"")</f>
        <v>0</v>
      </c>
      <c r="M132" s="162">
        <f ca="1">IFERROR(IFERROR(SUMIF(INDIRECT(calc!N$6),$D132,INDIRECT(calc!N$9)),0)+IFERROR(SUMIF(INDIRECT(calc!N$7),$D132,INDIRECT(calc!N$10)),0)+IFERROR(SUMIF(INDIRECT(calc!N$8),$D132,INDIRECT(calc!N$11)),0),"")</f>
        <v>0</v>
      </c>
      <c r="N132" s="162">
        <f ca="1">IFERROR(IFERROR(SUMIF(INDIRECT(calc!O$6),$D132,INDIRECT(calc!O$9)),0)+IFERROR(SUMIF(INDIRECT(calc!O$7),$D132,INDIRECT(calc!O$10)),0)+IFERROR(SUMIF(INDIRECT(calc!O$8),$D132,INDIRECT(calc!O$11)),0),"")</f>
        <v>0</v>
      </c>
      <c r="O132" s="162">
        <f ca="1">IFERROR(IFERROR(SUMIF(INDIRECT(calc!P$6),$D132,INDIRECT(calc!P$9)),0)+IFERROR(SUMIF(INDIRECT(calc!P$7),$D132,INDIRECT(calc!P$10)),0)+IFERROR(SUMIF(INDIRECT(calc!P$8),$D132,INDIRECT(calc!P$11)),0),"")</f>
        <v>0</v>
      </c>
      <c r="P132" s="162">
        <f ca="1">IFERROR(IFERROR(SUMIF(INDIRECT(calc!Q$6),$D132,INDIRECT(calc!Q$9)),0)+IFERROR(SUMIF(INDIRECT(calc!Q$7),$D132,INDIRECT(calc!Q$10)),0)+IFERROR(SUMIF(INDIRECT(calc!Q$8),$D132,INDIRECT(calc!Q$11)),0),"")</f>
        <v>0</v>
      </c>
      <c r="Q132" s="162">
        <f ca="1">IFERROR(IFERROR(SUMIF(INDIRECT(calc!R$6),$D132,INDIRECT(calc!R$9)),0)+IFERROR(SUMIF(INDIRECT(calc!R$7),$D132,INDIRECT(calc!R$10)),0)+IFERROR(SUMIF(INDIRECT(calc!R$8),$D132,INDIRECT(calc!R$11)),0),"")</f>
        <v>0</v>
      </c>
      <c r="R132" s="162">
        <f ca="1">IFERROR(IFERROR(SUMIF(INDIRECT(calc!S$6),$D132,INDIRECT(calc!S$9)),0)+IFERROR(SUMIF(INDIRECT(calc!S$7),$D132,INDIRECT(calc!S$10)),0)+IFERROR(SUMIF(INDIRECT(calc!S$8),$D132,INDIRECT(calc!S$11)),0),"")</f>
        <v>0</v>
      </c>
      <c r="S132" s="162">
        <f ca="1">IFERROR(IFERROR(SUMIF(INDIRECT(calc!T$6),$D132,INDIRECT(calc!T$9)),0)+IFERROR(SUMIF(INDIRECT(calc!T$7),$D132,INDIRECT(calc!T$10)),0)+IFERROR(SUMIF(INDIRECT(calc!T$8),$D132,INDIRECT(calc!T$11)),0),"")</f>
        <v>0</v>
      </c>
      <c r="T132" s="162">
        <f ca="1">IFERROR(IFERROR(SUMIF(INDIRECT(calc!U$6),$D132,INDIRECT(calc!U$9)),0)+IFERROR(SUMIF(INDIRECT(calc!U$7),$D132,INDIRECT(calc!U$10)),0)+IFERROR(SUMIF(INDIRECT(calc!U$8),$D132,INDIRECT(calc!U$11)),0),"")</f>
        <v>0</v>
      </c>
      <c r="U132" s="162">
        <f ca="1">IFERROR(IFERROR(SUMIF(INDIRECT(calc!V$6),$D132,INDIRECT(calc!V$9)),0)+IFERROR(SUMIF(INDIRECT(calc!V$7),$D132,INDIRECT(calc!V$10)),0)+IFERROR(SUMIF(INDIRECT(calc!V$8),$D132,INDIRECT(calc!V$11)),0),"")</f>
        <v>0</v>
      </c>
      <c r="V132" s="162">
        <f ca="1">IFERROR(IFERROR(SUMIF(INDIRECT(calc!W$6),$D132,INDIRECT(calc!W$9)),0)+IFERROR(SUMIF(INDIRECT(calc!W$7),$D132,INDIRECT(calc!W$10)),0)+IFERROR(SUMIF(INDIRECT(calc!W$8),$D132,INDIRECT(calc!W$11)),0),"")</f>
        <v>0</v>
      </c>
      <c r="W132" s="162">
        <f ca="1">IFERROR(IFERROR(SUMIF(INDIRECT(calc!X$6),$D132,INDIRECT(calc!X$9)),0)+IFERROR(SUMIF(INDIRECT(calc!X$7),$D132,INDIRECT(calc!X$10)),0)+IFERROR(SUMIF(INDIRECT(calc!X$8),$D132,INDIRECT(calc!X$11)),0),"")</f>
        <v>0</v>
      </c>
      <c r="Y132" s="151"/>
    </row>
    <row r="133" spans="3:25">
      <c r="C133" s="163" t="str">
        <f t="shared" ca="1" si="6"/>
        <v/>
      </c>
      <c r="D133" s="136" t="str">
        <f>LEFT(Stocks!D133,9)</f>
        <v>7420182AA</v>
      </c>
      <c r="E133" s="136" t="str">
        <f ca="1">IF(calc!F133="","",IF(OFFSET(INDIRECT(calc!F133),,-1)&lt;&gt;"",OFFSET(INDIRECT(calc!F133),,-1),IF(OFFSET(INDIRECT(calc!F133),,-2)&lt;&gt;"",OFFSET(INDIRECT(calc!F133),,-2),IF(OFFSET(INDIRECT(calc!F133),,-3)&lt;&gt;"",OFFSET(INDIRECT(calc!F133),,-3),IF(OFFSET(INDIRECT(calc!F133),,-4)&lt;&gt;"",OFFSET(INDIRECT(calc!F133),,-4),IF(OFFSET(INDIRECT(calc!F133),,-5)&lt;&gt;"",OFFSET(INDIRECT(calc!F133),,-5),IF(OFFSET(INDIRECT(calc!F133),,-6),OFFSET(INDIRECT(calc!F133),,-6))))))))</f>
        <v/>
      </c>
      <c r="F133" s="159">
        <f>Stocks!B133</f>
        <v>15</v>
      </c>
      <c r="G133" s="159">
        <f t="shared" ca="1" si="7"/>
        <v>0</v>
      </c>
      <c r="H133" s="165">
        <f t="shared" ca="1" si="8"/>
        <v>0</v>
      </c>
      <c r="I133" s="162">
        <f ca="1">IFERROR(IFERROR(SUMIF(INDIRECT(calc!J$6),$D133,INDIRECT(calc!J$9)),0)+IFERROR(SUMIF(INDIRECT(calc!J$7),$D133,INDIRECT(calc!J$10)),0)+IFERROR(SUMIF(INDIRECT(calc!J$8),$D133,INDIRECT(calc!J$11)),0),"")</f>
        <v>0</v>
      </c>
      <c r="J133" s="162">
        <f ca="1">IFERROR(IFERROR(SUMIF(INDIRECT(calc!K$6),$D133,INDIRECT(calc!K$9)),0)+IFERROR(SUMIF(INDIRECT(calc!K$7),$D133,INDIRECT(calc!K$10)),0)+IFERROR(SUMIF(INDIRECT(calc!K$8),$D133,INDIRECT(calc!K$11)),0),"")</f>
        <v>0</v>
      </c>
      <c r="K133" s="162">
        <f ca="1">IFERROR(SUMIF(INDIRECT(calc!L$6),$D133,INDIRECT(calc!L$9)),0)+IFERROR(SUMIF(INDIRECT(calc!L$7),$D133,INDIRECT(calc!L$10)),0)+IFERROR(SUMIF(INDIRECT(calc!L$8),$D133,INDIRECT(calc!L$11)),0)</f>
        <v>0</v>
      </c>
      <c r="L133" s="162">
        <f ca="1">IFERROR(IFERROR(SUMIF(INDIRECT(calc!M$6),$D133,INDIRECT(calc!M$9)),0)+IFERROR(SUMIF(INDIRECT(calc!M$7),$D133,INDIRECT(calc!M$10)),0)+IFERROR(SUMIF(INDIRECT(calc!M$8),$D133,INDIRECT(calc!M$11)),0),"")</f>
        <v>0</v>
      </c>
      <c r="M133" s="162">
        <f ca="1">IFERROR(IFERROR(SUMIF(INDIRECT(calc!N$6),$D133,INDIRECT(calc!N$9)),0)+IFERROR(SUMIF(INDIRECT(calc!N$7),$D133,INDIRECT(calc!N$10)),0)+IFERROR(SUMIF(INDIRECT(calc!N$8),$D133,INDIRECT(calc!N$11)),0),"")</f>
        <v>0</v>
      </c>
      <c r="N133" s="162">
        <f ca="1">IFERROR(IFERROR(SUMIF(INDIRECT(calc!O$6),$D133,INDIRECT(calc!O$9)),0)+IFERROR(SUMIF(INDIRECT(calc!O$7),$D133,INDIRECT(calc!O$10)),0)+IFERROR(SUMIF(INDIRECT(calc!O$8),$D133,INDIRECT(calc!O$11)),0),"")</f>
        <v>0</v>
      </c>
      <c r="O133" s="162">
        <f ca="1">IFERROR(IFERROR(SUMIF(INDIRECT(calc!P$6),$D133,INDIRECT(calc!P$9)),0)+IFERROR(SUMIF(INDIRECT(calc!P$7),$D133,INDIRECT(calc!P$10)),0)+IFERROR(SUMIF(INDIRECT(calc!P$8),$D133,INDIRECT(calc!P$11)),0),"")</f>
        <v>0</v>
      </c>
      <c r="P133" s="162">
        <f ca="1">IFERROR(IFERROR(SUMIF(INDIRECT(calc!Q$6),$D133,INDIRECT(calc!Q$9)),0)+IFERROR(SUMIF(INDIRECT(calc!Q$7),$D133,INDIRECT(calc!Q$10)),0)+IFERROR(SUMIF(INDIRECT(calc!Q$8),$D133,INDIRECT(calc!Q$11)),0),"")</f>
        <v>0</v>
      </c>
      <c r="Q133" s="162">
        <f ca="1">IFERROR(IFERROR(SUMIF(INDIRECT(calc!R$6),$D133,INDIRECT(calc!R$9)),0)+IFERROR(SUMIF(INDIRECT(calc!R$7),$D133,INDIRECT(calc!R$10)),0)+IFERROR(SUMIF(INDIRECT(calc!R$8),$D133,INDIRECT(calc!R$11)),0),"")</f>
        <v>0</v>
      </c>
      <c r="R133" s="162">
        <f ca="1">IFERROR(IFERROR(SUMIF(INDIRECT(calc!S$6),$D133,INDIRECT(calc!S$9)),0)+IFERROR(SUMIF(INDIRECT(calc!S$7),$D133,INDIRECT(calc!S$10)),0)+IFERROR(SUMIF(INDIRECT(calc!S$8),$D133,INDIRECT(calc!S$11)),0),"")</f>
        <v>0</v>
      </c>
      <c r="S133" s="162">
        <f ca="1">IFERROR(IFERROR(SUMIF(INDIRECT(calc!T$6),$D133,INDIRECT(calc!T$9)),0)+IFERROR(SUMIF(INDIRECT(calc!T$7),$D133,INDIRECT(calc!T$10)),0)+IFERROR(SUMIF(INDIRECT(calc!T$8),$D133,INDIRECT(calc!T$11)),0),"")</f>
        <v>0</v>
      </c>
      <c r="T133" s="162">
        <f ca="1">IFERROR(IFERROR(SUMIF(INDIRECT(calc!U$6),$D133,INDIRECT(calc!U$9)),0)+IFERROR(SUMIF(INDIRECT(calc!U$7),$D133,INDIRECT(calc!U$10)),0)+IFERROR(SUMIF(INDIRECT(calc!U$8),$D133,INDIRECT(calc!U$11)),0),"")</f>
        <v>0</v>
      </c>
      <c r="U133" s="162">
        <f ca="1">IFERROR(IFERROR(SUMIF(INDIRECT(calc!V$6),$D133,INDIRECT(calc!V$9)),0)+IFERROR(SUMIF(INDIRECT(calc!V$7),$D133,INDIRECT(calc!V$10)),0)+IFERROR(SUMIF(INDIRECT(calc!V$8),$D133,INDIRECT(calc!V$11)),0),"")</f>
        <v>0</v>
      </c>
      <c r="V133" s="162">
        <f ca="1">IFERROR(IFERROR(SUMIF(INDIRECT(calc!W$6),$D133,INDIRECT(calc!W$9)),0)+IFERROR(SUMIF(INDIRECT(calc!W$7),$D133,INDIRECT(calc!W$10)),0)+IFERROR(SUMIF(INDIRECT(calc!W$8),$D133,INDIRECT(calc!W$11)),0),"")</f>
        <v>0</v>
      </c>
      <c r="W133" s="162">
        <f ca="1">IFERROR(IFERROR(SUMIF(INDIRECT(calc!X$6),$D133,INDIRECT(calc!X$9)),0)+IFERROR(SUMIF(INDIRECT(calc!X$7),$D133,INDIRECT(calc!X$10)),0)+IFERROR(SUMIF(INDIRECT(calc!X$8),$D133,INDIRECT(calc!X$11)),0),"")</f>
        <v>0</v>
      </c>
      <c r="Y133" s="151"/>
    </row>
    <row r="134" spans="3:25">
      <c r="C134" s="163" t="str">
        <f t="shared" ca="1" si="6"/>
        <v/>
      </c>
      <c r="D134" s="136" t="str">
        <f>LEFT(Stocks!D134,9)</f>
        <v>7431882AA</v>
      </c>
      <c r="E134" s="136" t="str">
        <f ca="1">IF(calc!F134="","",IF(OFFSET(INDIRECT(calc!F134),,-1)&lt;&gt;"",OFFSET(INDIRECT(calc!F134),,-1),IF(OFFSET(INDIRECT(calc!F134),,-2)&lt;&gt;"",OFFSET(INDIRECT(calc!F134),,-2),IF(OFFSET(INDIRECT(calc!F134),,-3)&lt;&gt;"",OFFSET(INDIRECT(calc!F134),,-3),IF(OFFSET(INDIRECT(calc!F134),,-4)&lt;&gt;"",OFFSET(INDIRECT(calc!F134),,-4),IF(OFFSET(INDIRECT(calc!F134),,-5)&lt;&gt;"",OFFSET(INDIRECT(calc!F134),,-5),IF(OFFSET(INDIRECT(calc!F134),,-6),OFFSET(INDIRECT(calc!F134),,-6))))))))</f>
        <v/>
      </c>
      <c r="F134" s="159">
        <f>Stocks!B134</f>
        <v>9</v>
      </c>
      <c r="G134" s="159">
        <f t="shared" ca="1" si="7"/>
        <v>0</v>
      </c>
      <c r="H134" s="165">
        <f t="shared" ca="1" si="8"/>
        <v>0</v>
      </c>
      <c r="I134" s="162">
        <f ca="1">IFERROR(IFERROR(SUMIF(INDIRECT(calc!J$6),$D134,INDIRECT(calc!J$9)),0)+IFERROR(SUMIF(INDIRECT(calc!J$7),$D134,INDIRECT(calc!J$10)),0)+IFERROR(SUMIF(INDIRECT(calc!J$8),$D134,INDIRECT(calc!J$11)),0),"")</f>
        <v>0</v>
      </c>
      <c r="J134" s="162">
        <f ca="1">IFERROR(IFERROR(SUMIF(INDIRECT(calc!K$6),$D134,INDIRECT(calc!K$9)),0)+IFERROR(SUMIF(INDIRECT(calc!K$7),$D134,INDIRECT(calc!K$10)),0)+IFERROR(SUMIF(INDIRECT(calc!K$8),$D134,INDIRECT(calc!K$11)),0),"")</f>
        <v>0</v>
      </c>
      <c r="K134" s="162">
        <f ca="1">IFERROR(SUMIF(INDIRECT(calc!L$6),$D134,INDIRECT(calc!L$9)),0)+IFERROR(SUMIF(INDIRECT(calc!L$7),$D134,INDIRECT(calc!L$10)),0)+IFERROR(SUMIF(INDIRECT(calc!L$8),$D134,INDIRECT(calc!L$11)),0)</f>
        <v>0</v>
      </c>
      <c r="L134" s="162">
        <f ca="1">IFERROR(IFERROR(SUMIF(INDIRECT(calc!M$6),$D134,INDIRECT(calc!M$9)),0)+IFERROR(SUMIF(INDIRECT(calc!M$7),$D134,INDIRECT(calc!M$10)),0)+IFERROR(SUMIF(INDIRECT(calc!M$8),$D134,INDIRECT(calc!M$11)),0),"")</f>
        <v>0</v>
      </c>
      <c r="M134" s="162">
        <f ca="1">IFERROR(IFERROR(SUMIF(INDIRECT(calc!N$6),$D134,INDIRECT(calc!N$9)),0)+IFERROR(SUMIF(INDIRECT(calc!N$7),$D134,INDIRECT(calc!N$10)),0)+IFERROR(SUMIF(INDIRECT(calc!N$8),$D134,INDIRECT(calc!N$11)),0),"")</f>
        <v>0</v>
      </c>
      <c r="N134" s="162">
        <f ca="1">IFERROR(IFERROR(SUMIF(INDIRECT(calc!O$6),$D134,INDIRECT(calc!O$9)),0)+IFERROR(SUMIF(INDIRECT(calc!O$7),$D134,INDIRECT(calc!O$10)),0)+IFERROR(SUMIF(INDIRECT(calc!O$8),$D134,INDIRECT(calc!O$11)),0),"")</f>
        <v>0</v>
      </c>
      <c r="O134" s="162">
        <f ca="1">IFERROR(IFERROR(SUMIF(INDIRECT(calc!P$6),$D134,INDIRECT(calc!P$9)),0)+IFERROR(SUMIF(INDIRECT(calc!P$7),$D134,INDIRECT(calc!P$10)),0)+IFERROR(SUMIF(INDIRECT(calc!P$8),$D134,INDIRECT(calc!P$11)),0),"")</f>
        <v>0</v>
      </c>
      <c r="P134" s="162">
        <f ca="1">IFERROR(IFERROR(SUMIF(INDIRECT(calc!Q$6),$D134,INDIRECT(calc!Q$9)),0)+IFERROR(SUMIF(INDIRECT(calc!Q$7),$D134,INDIRECT(calc!Q$10)),0)+IFERROR(SUMIF(INDIRECT(calc!Q$8),$D134,INDIRECT(calc!Q$11)),0),"")</f>
        <v>0</v>
      </c>
      <c r="Q134" s="162">
        <f ca="1">IFERROR(IFERROR(SUMIF(INDIRECT(calc!R$6),$D134,INDIRECT(calc!R$9)),0)+IFERROR(SUMIF(INDIRECT(calc!R$7),$D134,INDIRECT(calc!R$10)),0)+IFERROR(SUMIF(INDIRECT(calc!R$8),$D134,INDIRECT(calc!R$11)),0),"")</f>
        <v>0</v>
      </c>
      <c r="R134" s="162">
        <f ca="1">IFERROR(IFERROR(SUMIF(INDIRECT(calc!S$6),$D134,INDIRECT(calc!S$9)),0)+IFERROR(SUMIF(INDIRECT(calc!S$7),$D134,INDIRECT(calc!S$10)),0)+IFERROR(SUMIF(INDIRECT(calc!S$8),$D134,INDIRECT(calc!S$11)),0),"")</f>
        <v>0</v>
      </c>
      <c r="S134" s="162">
        <f ca="1">IFERROR(IFERROR(SUMIF(INDIRECT(calc!T$6),$D134,INDIRECT(calc!T$9)),0)+IFERROR(SUMIF(INDIRECT(calc!T$7),$D134,INDIRECT(calc!T$10)),0)+IFERROR(SUMIF(INDIRECT(calc!T$8),$D134,INDIRECT(calc!T$11)),0),"")</f>
        <v>0</v>
      </c>
      <c r="T134" s="162">
        <f ca="1">IFERROR(IFERROR(SUMIF(INDIRECT(calc!U$6),$D134,INDIRECT(calc!U$9)),0)+IFERROR(SUMIF(INDIRECT(calc!U$7),$D134,INDIRECT(calc!U$10)),0)+IFERROR(SUMIF(INDIRECT(calc!U$8),$D134,INDIRECT(calc!U$11)),0),"")</f>
        <v>0</v>
      </c>
      <c r="U134" s="162">
        <f ca="1">IFERROR(IFERROR(SUMIF(INDIRECT(calc!V$6),$D134,INDIRECT(calc!V$9)),0)+IFERROR(SUMIF(INDIRECT(calc!V$7),$D134,INDIRECT(calc!V$10)),0)+IFERROR(SUMIF(INDIRECT(calc!V$8),$D134,INDIRECT(calc!V$11)),0),"")</f>
        <v>0</v>
      </c>
      <c r="V134" s="162">
        <f ca="1">IFERROR(IFERROR(SUMIF(INDIRECT(calc!W$6),$D134,INDIRECT(calc!W$9)),0)+IFERROR(SUMIF(INDIRECT(calc!W$7),$D134,INDIRECT(calc!W$10)),0)+IFERROR(SUMIF(INDIRECT(calc!W$8),$D134,INDIRECT(calc!W$11)),0),"")</f>
        <v>0</v>
      </c>
      <c r="W134" s="162">
        <f ca="1">IFERROR(IFERROR(SUMIF(INDIRECT(calc!X$6),$D134,INDIRECT(calc!X$9)),0)+IFERROR(SUMIF(INDIRECT(calc!X$7),$D134,INDIRECT(calc!X$10)),0)+IFERROR(SUMIF(INDIRECT(calc!X$8),$D134,INDIRECT(calc!X$11)),0),"")</f>
        <v>0</v>
      </c>
      <c r="Y134" s="151"/>
    </row>
    <row r="135" spans="3:25">
      <c r="C135" s="163" t="str">
        <f t="shared" ca="1" si="6"/>
        <v/>
      </c>
      <c r="D135" s="136" t="str">
        <f>LEFT(Stocks!D135,9)</f>
        <v>7460031AA</v>
      </c>
      <c r="E135" s="136" t="str">
        <f ca="1">IF(calc!F135="","",IF(OFFSET(INDIRECT(calc!F135),,-1)&lt;&gt;"",OFFSET(INDIRECT(calc!F135),,-1),IF(OFFSET(INDIRECT(calc!F135),,-2)&lt;&gt;"",OFFSET(INDIRECT(calc!F135),,-2),IF(OFFSET(INDIRECT(calc!F135),,-3)&lt;&gt;"",OFFSET(INDIRECT(calc!F135),,-3),IF(OFFSET(INDIRECT(calc!F135),,-4)&lt;&gt;"",OFFSET(INDIRECT(calc!F135),,-4),IF(OFFSET(INDIRECT(calc!F135),,-5)&lt;&gt;"",OFFSET(INDIRECT(calc!F135),,-5),IF(OFFSET(INDIRECT(calc!F135),,-6),OFFSET(INDIRECT(calc!F135),,-6))))))))</f>
        <v>VENTING SYSTEM ASSY COMBO</v>
      </c>
      <c r="F135" s="159">
        <f>Stocks!B135</f>
        <v>170</v>
      </c>
      <c r="G135" s="159">
        <f t="shared" ca="1" si="7"/>
        <v>1</v>
      </c>
      <c r="H135" s="165">
        <f t="shared" ca="1" si="8"/>
        <v>0</v>
      </c>
      <c r="I135" s="162">
        <f ca="1">IFERROR(IFERROR(SUMIF(INDIRECT(calc!J$6),$D135,INDIRECT(calc!J$9)),0)+IFERROR(SUMIF(INDIRECT(calc!J$7),$D135,INDIRECT(calc!J$10)),0)+IFERROR(SUMIF(INDIRECT(calc!J$8),$D135,INDIRECT(calc!J$11)),0),"")</f>
        <v>1</v>
      </c>
      <c r="J135" s="162">
        <f ca="1">IFERROR(IFERROR(SUMIF(INDIRECT(calc!K$6),$D135,INDIRECT(calc!K$9)),0)+IFERROR(SUMIF(INDIRECT(calc!K$7),$D135,INDIRECT(calc!K$10)),0)+IFERROR(SUMIF(INDIRECT(calc!K$8),$D135,INDIRECT(calc!K$11)),0),"")</f>
        <v>0</v>
      </c>
      <c r="K135" s="162">
        <f ca="1">IFERROR(SUMIF(INDIRECT(calc!L$6),$D135,INDIRECT(calc!L$9)),0)+IFERROR(SUMIF(INDIRECT(calc!L$7),$D135,INDIRECT(calc!L$10)),0)+IFERROR(SUMIF(INDIRECT(calc!L$8),$D135,INDIRECT(calc!L$11)),0)</f>
        <v>0</v>
      </c>
      <c r="L135" s="162">
        <f ca="1">IFERROR(IFERROR(SUMIF(INDIRECT(calc!M$6),$D135,INDIRECT(calc!M$9)),0)+IFERROR(SUMIF(INDIRECT(calc!M$7),$D135,INDIRECT(calc!M$10)),0)+IFERROR(SUMIF(INDIRECT(calc!M$8),$D135,INDIRECT(calc!M$11)),0),"")</f>
        <v>0</v>
      </c>
      <c r="M135" s="162">
        <f ca="1">IFERROR(IFERROR(SUMIF(INDIRECT(calc!N$6),$D135,INDIRECT(calc!N$9)),0)+IFERROR(SUMIF(INDIRECT(calc!N$7),$D135,INDIRECT(calc!N$10)),0)+IFERROR(SUMIF(INDIRECT(calc!N$8),$D135,INDIRECT(calc!N$11)),0),"")</f>
        <v>0</v>
      </c>
      <c r="N135" s="162">
        <f ca="1">IFERROR(IFERROR(SUMIF(INDIRECT(calc!O$6),$D135,INDIRECT(calc!O$9)),0)+IFERROR(SUMIF(INDIRECT(calc!O$7),$D135,INDIRECT(calc!O$10)),0)+IFERROR(SUMIF(INDIRECT(calc!O$8),$D135,INDIRECT(calc!O$11)),0),"")</f>
        <v>0</v>
      </c>
      <c r="O135" s="162">
        <f ca="1">IFERROR(IFERROR(SUMIF(INDIRECT(calc!P$6),$D135,INDIRECT(calc!P$9)),0)+IFERROR(SUMIF(INDIRECT(calc!P$7),$D135,INDIRECT(calc!P$10)),0)+IFERROR(SUMIF(INDIRECT(calc!P$8),$D135,INDIRECT(calc!P$11)),0),"")</f>
        <v>0</v>
      </c>
      <c r="P135" s="162">
        <f ca="1">IFERROR(IFERROR(SUMIF(INDIRECT(calc!Q$6),$D135,INDIRECT(calc!Q$9)),0)+IFERROR(SUMIF(INDIRECT(calc!Q$7),$D135,INDIRECT(calc!Q$10)),0)+IFERROR(SUMIF(INDIRECT(calc!Q$8),$D135,INDIRECT(calc!Q$11)),0),"")</f>
        <v>0</v>
      </c>
      <c r="Q135" s="162">
        <f ca="1">IFERROR(IFERROR(SUMIF(INDIRECT(calc!R$6),$D135,INDIRECT(calc!R$9)),0)+IFERROR(SUMIF(INDIRECT(calc!R$7),$D135,INDIRECT(calc!R$10)),0)+IFERROR(SUMIF(INDIRECT(calc!R$8),$D135,INDIRECT(calc!R$11)),0),"")</f>
        <v>0</v>
      </c>
      <c r="R135" s="162">
        <f ca="1">IFERROR(IFERROR(SUMIF(INDIRECT(calc!S$6),$D135,INDIRECT(calc!S$9)),0)+IFERROR(SUMIF(INDIRECT(calc!S$7),$D135,INDIRECT(calc!S$10)),0)+IFERROR(SUMIF(INDIRECT(calc!S$8),$D135,INDIRECT(calc!S$11)),0),"")</f>
        <v>0</v>
      </c>
      <c r="S135" s="162">
        <f ca="1">IFERROR(IFERROR(SUMIF(INDIRECT(calc!T$6),$D135,INDIRECT(calc!T$9)),0)+IFERROR(SUMIF(INDIRECT(calc!T$7),$D135,INDIRECT(calc!T$10)),0)+IFERROR(SUMIF(INDIRECT(calc!T$8),$D135,INDIRECT(calc!T$11)),0),"")</f>
        <v>0</v>
      </c>
      <c r="T135" s="162">
        <f ca="1">IFERROR(IFERROR(SUMIF(INDIRECT(calc!U$6),$D135,INDIRECT(calc!U$9)),0)+IFERROR(SUMIF(INDIRECT(calc!U$7),$D135,INDIRECT(calc!U$10)),0)+IFERROR(SUMIF(INDIRECT(calc!U$8),$D135,INDIRECT(calc!U$11)),0),"")</f>
        <v>0</v>
      </c>
      <c r="U135" s="162">
        <f ca="1">IFERROR(IFERROR(SUMIF(INDIRECT(calc!V$6),$D135,INDIRECT(calc!V$9)),0)+IFERROR(SUMIF(INDIRECT(calc!V$7),$D135,INDIRECT(calc!V$10)),0)+IFERROR(SUMIF(INDIRECT(calc!V$8),$D135,INDIRECT(calc!V$11)),0),"")</f>
        <v>0</v>
      </c>
      <c r="V135" s="162">
        <f ca="1">IFERROR(IFERROR(SUMIF(INDIRECT(calc!W$6),$D135,INDIRECT(calc!W$9)),0)+IFERROR(SUMIF(INDIRECT(calc!W$7),$D135,INDIRECT(calc!W$10)),0)+IFERROR(SUMIF(INDIRECT(calc!W$8),$D135,INDIRECT(calc!W$11)),0),"")</f>
        <v>0</v>
      </c>
      <c r="W135" s="162">
        <f ca="1">IFERROR(IFERROR(SUMIF(INDIRECT(calc!X$6),$D135,INDIRECT(calc!X$9)),0)+IFERROR(SUMIF(INDIRECT(calc!X$7),$D135,INDIRECT(calc!X$10)),0)+IFERROR(SUMIF(INDIRECT(calc!X$8),$D135,INDIRECT(calc!X$11)),0),"")</f>
        <v>0</v>
      </c>
      <c r="Y135" s="151"/>
    </row>
    <row r="136" spans="3:25">
      <c r="C136" s="163" t="str">
        <f t="shared" ca="1" si="6"/>
        <v/>
      </c>
      <c r="D136" s="136" t="str">
        <f>LEFT(Stocks!D136,9)</f>
        <v>7610217AA</v>
      </c>
      <c r="E136" s="136" t="str">
        <f ca="1">IF(calc!F136="","",IF(OFFSET(INDIRECT(calc!F136),,-1)&lt;&gt;"",OFFSET(INDIRECT(calc!F136),,-1),IF(OFFSET(INDIRECT(calc!F136),,-2)&lt;&gt;"",OFFSET(INDIRECT(calc!F136),,-2),IF(OFFSET(INDIRECT(calc!F136),,-3)&lt;&gt;"",OFFSET(INDIRECT(calc!F136),,-3),IF(OFFSET(INDIRECT(calc!F136),,-4)&lt;&gt;"",OFFSET(INDIRECT(calc!F136),,-4),IF(OFFSET(INDIRECT(calc!F136),,-5)&lt;&gt;"",OFFSET(INDIRECT(calc!F136),,-5),IF(OFFSET(INDIRECT(calc!F136),,-6),OFFSET(INDIRECT(calc!F136),,-6))))))))</f>
        <v/>
      </c>
      <c r="F136" s="159">
        <f>Stocks!B136</f>
        <v>0</v>
      </c>
      <c r="G136" s="159">
        <f t="shared" ca="1" si="7"/>
        <v>0</v>
      </c>
      <c r="H136" s="165">
        <f t="shared" ca="1" si="8"/>
        <v>0</v>
      </c>
      <c r="I136" s="162">
        <f ca="1">IFERROR(IFERROR(SUMIF(INDIRECT(calc!J$6),$D136,INDIRECT(calc!J$9)),0)+IFERROR(SUMIF(INDIRECT(calc!J$7),$D136,INDIRECT(calc!J$10)),0)+IFERROR(SUMIF(INDIRECT(calc!J$8),$D136,INDIRECT(calc!J$11)),0),"")</f>
        <v>0</v>
      </c>
      <c r="J136" s="162">
        <f ca="1">IFERROR(IFERROR(SUMIF(INDIRECT(calc!K$6),$D136,INDIRECT(calc!K$9)),0)+IFERROR(SUMIF(INDIRECT(calc!K$7),$D136,INDIRECT(calc!K$10)),0)+IFERROR(SUMIF(INDIRECT(calc!K$8),$D136,INDIRECT(calc!K$11)),0),"")</f>
        <v>0</v>
      </c>
      <c r="K136" s="162">
        <f ca="1">IFERROR(SUMIF(INDIRECT(calc!L$6),$D136,INDIRECT(calc!L$9)),0)+IFERROR(SUMIF(INDIRECT(calc!L$7),$D136,INDIRECT(calc!L$10)),0)+IFERROR(SUMIF(INDIRECT(calc!L$8),$D136,INDIRECT(calc!L$11)),0)</f>
        <v>0</v>
      </c>
      <c r="L136" s="162">
        <f ca="1">IFERROR(IFERROR(SUMIF(INDIRECT(calc!M$6),$D136,INDIRECT(calc!M$9)),0)+IFERROR(SUMIF(INDIRECT(calc!M$7),$D136,INDIRECT(calc!M$10)),0)+IFERROR(SUMIF(INDIRECT(calc!M$8),$D136,INDIRECT(calc!M$11)),0),"")</f>
        <v>0</v>
      </c>
      <c r="M136" s="162">
        <f ca="1">IFERROR(IFERROR(SUMIF(INDIRECT(calc!N$6),$D136,INDIRECT(calc!N$9)),0)+IFERROR(SUMIF(INDIRECT(calc!N$7),$D136,INDIRECT(calc!N$10)),0)+IFERROR(SUMIF(INDIRECT(calc!N$8),$D136,INDIRECT(calc!N$11)),0),"")</f>
        <v>0</v>
      </c>
      <c r="N136" s="162">
        <f ca="1">IFERROR(IFERROR(SUMIF(INDIRECT(calc!O$6),$D136,INDIRECT(calc!O$9)),0)+IFERROR(SUMIF(INDIRECT(calc!O$7),$D136,INDIRECT(calc!O$10)),0)+IFERROR(SUMIF(INDIRECT(calc!O$8),$D136,INDIRECT(calc!O$11)),0),"")</f>
        <v>0</v>
      </c>
      <c r="O136" s="162">
        <f ca="1">IFERROR(IFERROR(SUMIF(INDIRECT(calc!P$6),$D136,INDIRECT(calc!P$9)),0)+IFERROR(SUMIF(INDIRECT(calc!P$7),$D136,INDIRECT(calc!P$10)),0)+IFERROR(SUMIF(INDIRECT(calc!P$8),$D136,INDIRECT(calc!P$11)),0),"")</f>
        <v>0</v>
      </c>
      <c r="P136" s="162">
        <f ca="1">IFERROR(IFERROR(SUMIF(INDIRECT(calc!Q$6),$D136,INDIRECT(calc!Q$9)),0)+IFERROR(SUMIF(INDIRECT(calc!Q$7),$D136,INDIRECT(calc!Q$10)),0)+IFERROR(SUMIF(INDIRECT(calc!Q$8),$D136,INDIRECT(calc!Q$11)),0),"")</f>
        <v>0</v>
      </c>
      <c r="Q136" s="162">
        <f ca="1">IFERROR(IFERROR(SUMIF(INDIRECT(calc!R$6),$D136,INDIRECT(calc!R$9)),0)+IFERROR(SUMIF(INDIRECT(calc!R$7),$D136,INDIRECT(calc!R$10)),0)+IFERROR(SUMIF(INDIRECT(calc!R$8),$D136,INDIRECT(calc!R$11)),0),"")</f>
        <v>0</v>
      </c>
      <c r="R136" s="162">
        <f ca="1">IFERROR(IFERROR(SUMIF(INDIRECT(calc!S$6),$D136,INDIRECT(calc!S$9)),0)+IFERROR(SUMIF(INDIRECT(calc!S$7),$D136,INDIRECT(calc!S$10)),0)+IFERROR(SUMIF(INDIRECT(calc!S$8),$D136,INDIRECT(calc!S$11)),0),"")</f>
        <v>0</v>
      </c>
      <c r="S136" s="162">
        <f ca="1">IFERROR(IFERROR(SUMIF(INDIRECT(calc!T$6),$D136,INDIRECT(calc!T$9)),0)+IFERROR(SUMIF(INDIRECT(calc!T$7),$D136,INDIRECT(calc!T$10)),0)+IFERROR(SUMIF(INDIRECT(calc!T$8),$D136,INDIRECT(calc!T$11)),0),"")</f>
        <v>0</v>
      </c>
      <c r="T136" s="162">
        <f ca="1">IFERROR(IFERROR(SUMIF(INDIRECT(calc!U$6),$D136,INDIRECT(calc!U$9)),0)+IFERROR(SUMIF(INDIRECT(calc!U$7),$D136,INDIRECT(calc!U$10)),0)+IFERROR(SUMIF(INDIRECT(calc!U$8),$D136,INDIRECT(calc!U$11)),0),"")</f>
        <v>0</v>
      </c>
      <c r="U136" s="162">
        <f ca="1">IFERROR(IFERROR(SUMIF(INDIRECT(calc!V$6),$D136,INDIRECT(calc!V$9)),0)+IFERROR(SUMIF(INDIRECT(calc!V$7),$D136,INDIRECT(calc!V$10)),0)+IFERROR(SUMIF(INDIRECT(calc!V$8),$D136,INDIRECT(calc!V$11)),0),"")</f>
        <v>0</v>
      </c>
      <c r="V136" s="162">
        <f ca="1">IFERROR(IFERROR(SUMIF(INDIRECT(calc!W$6),$D136,INDIRECT(calc!W$9)),0)+IFERROR(SUMIF(INDIRECT(calc!W$7),$D136,INDIRECT(calc!W$10)),0)+IFERROR(SUMIF(INDIRECT(calc!W$8),$D136,INDIRECT(calc!W$11)),0),"")</f>
        <v>0</v>
      </c>
      <c r="W136" s="162">
        <f ca="1">IFERROR(IFERROR(SUMIF(INDIRECT(calc!X$6),$D136,INDIRECT(calc!X$9)),0)+IFERROR(SUMIF(INDIRECT(calc!X$7),$D136,INDIRECT(calc!X$10)),0)+IFERROR(SUMIF(INDIRECT(calc!X$8),$D136,INDIRECT(calc!X$11)),0),"")</f>
        <v>0</v>
      </c>
      <c r="Y136" s="151"/>
    </row>
    <row r="137" spans="3:25">
      <c r="C137" s="163" t="str">
        <f t="shared" ca="1" si="6"/>
        <v/>
      </c>
      <c r="D137" s="136" t="str">
        <f>LEFT(Stocks!D137,9)</f>
        <v>7611202AB</v>
      </c>
      <c r="E137" s="136" t="str">
        <f ca="1">IF(calc!F137="","",IF(OFFSET(INDIRECT(calc!F137),,-1)&lt;&gt;"",OFFSET(INDIRECT(calc!F137),,-1),IF(OFFSET(INDIRECT(calc!F137),,-2)&lt;&gt;"",OFFSET(INDIRECT(calc!F137),,-2),IF(OFFSET(INDIRECT(calc!F137),,-3)&lt;&gt;"",OFFSET(INDIRECT(calc!F137),,-3),IF(OFFSET(INDIRECT(calc!F137),,-4)&lt;&gt;"",OFFSET(INDIRECT(calc!F137),,-4),IF(OFFSET(INDIRECT(calc!F137),,-5)&lt;&gt;"",OFFSET(INDIRECT(calc!F137),,-5),IF(OFFSET(INDIRECT(calc!F137),,-6),OFFSET(INDIRECT(calc!F137),,-6))))))))</f>
        <v/>
      </c>
      <c r="F137" s="159">
        <f>Stocks!B137</f>
        <v>8</v>
      </c>
      <c r="G137" s="159">
        <f t="shared" ca="1" si="7"/>
        <v>0</v>
      </c>
      <c r="H137" s="165">
        <f t="shared" ca="1" si="8"/>
        <v>0</v>
      </c>
      <c r="I137" s="162">
        <f ca="1">IFERROR(IFERROR(SUMIF(INDIRECT(calc!J$6),$D137,INDIRECT(calc!J$9)),0)+IFERROR(SUMIF(INDIRECT(calc!J$7),$D137,INDIRECT(calc!J$10)),0)+IFERROR(SUMIF(INDIRECT(calc!J$8),$D137,INDIRECT(calc!J$11)),0),"")</f>
        <v>0</v>
      </c>
      <c r="J137" s="162">
        <f ca="1">IFERROR(IFERROR(SUMIF(INDIRECT(calc!K$6),$D137,INDIRECT(calc!K$9)),0)+IFERROR(SUMIF(INDIRECT(calc!K$7),$D137,INDIRECT(calc!K$10)),0)+IFERROR(SUMIF(INDIRECT(calc!K$8),$D137,INDIRECT(calc!K$11)),0),"")</f>
        <v>0</v>
      </c>
      <c r="K137" s="162">
        <f ca="1">IFERROR(SUMIF(INDIRECT(calc!L$6),$D137,INDIRECT(calc!L$9)),0)+IFERROR(SUMIF(INDIRECT(calc!L$7),$D137,INDIRECT(calc!L$10)),0)+IFERROR(SUMIF(INDIRECT(calc!L$8),$D137,INDIRECT(calc!L$11)),0)</f>
        <v>0</v>
      </c>
      <c r="L137" s="162">
        <f ca="1">IFERROR(IFERROR(SUMIF(INDIRECT(calc!M$6),$D137,INDIRECT(calc!M$9)),0)+IFERROR(SUMIF(INDIRECT(calc!M$7),$D137,INDIRECT(calc!M$10)),0)+IFERROR(SUMIF(INDIRECT(calc!M$8),$D137,INDIRECT(calc!M$11)),0),"")</f>
        <v>0</v>
      </c>
      <c r="M137" s="162">
        <f ca="1">IFERROR(IFERROR(SUMIF(INDIRECT(calc!N$6),$D137,INDIRECT(calc!N$9)),0)+IFERROR(SUMIF(INDIRECT(calc!N$7),$D137,INDIRECT(calc!N$10)),0)+IFERROR(SUMIF(INDIRECT(calc!N$8),$D137,INDIRECT(calc!N$11)),0),"")</f>
        <v>0</v>
      </c>
      <c r="N137" s="162">
        <f ca="1">IFERROR(IFERROR(SUMIF(INDIRECT(calc!O$6),$D137,INDIRECT(calc!O$9)),0)+IFERROR(SUMIF(INDIRECT(calc!O$7),$D137,INDIRECT(calc!O$10)),0)+IFERROR(SUMIF(INDIRECT(calc!O$8),$D137,INDIRECT(calc!O$11)),0),"")</f>
        <v>0</v>
      </c>
      <c r="O137" s="162">
        <f ca="1">IFERROR(IFERROR(SUMIF(INDIRECT(calc!P$6),$D137,INDIRECT(calc!P$9)),0)+IFERROR(SUMIF(INDIRECT(calc!P$7),$D137,INDIRECT(calc!P$10)),0)+IFERROR(SUMIF(INDIRECT(calc!P$8),$D137,INDIRECT(calc!P$11)),0),"")</f>
        <v>0</v>
      </c>
      <c r="P137" s="162">
        <f ca="1">IFERROR(IFERROR(SUMIF(INDIRECT(calc!Q$6),$D137,INDIRECT(calc!Q$9)),0)+IFERROR(SUMIF(INDIRECT(calc!Q$7),$D137,INDIRECT(calc!Q$10)),0)+IFERROR(SUMIF(INDIRECT(calc!Q$8),$D137,INDIRECT(calc!Q$11)),0),"")</f>
        <v>0</v>
      </c>
      <c r="Q137" s="162">
        <f ca="1">IFERROR(IFERROR(SUMIF(INDIRECT(calc!R$6),$D137,INDIRECT(calc!R$9)),0)+IFERROR(SUMIF(INDIRECT(calc!R$7),$D137,INDIRECT(calc!R$10)),0)+IFERROR(SUMIF(INDIRECT(calc!R$8),$D137,INDIRECT(calc!R$11)),0),"")</f>
        <v>0</v>
      </c>
      <c r="R137" s="162">
        <f ca="1">IFERROR(IFERROR(SUMIF(INDIRECT(calc!S$6),$D137,INDIRECT(calc!S$9)),0)+IFERROR(SUMIF(INDIRECT(calc!S$7),$D137,INDIRECT(calc!S$10)),0)+IFERROR(SUMIF(INDIRECT(calc!S$8),$D137,INDIRECT(calc!S$11)),0),"")</f>
        <v>0</v>
      </c>
      <c r="S137" s="162">
        <f ca="1">IFERROR(IFERROR(SUMIF(INDIRECT(calc!T$6),$D137,INDIRECT(calc!T$9)),0)+IFERROR(SUMIF(INDIRECT(calc!T$7),$D137,INDIRECT(calc!T$10)),0)+IFERROR(SUMIF(INDIRECT(calc!T$8),$D137,INDIRECT(calc!T$11)),0),"")</f>
        <v>0</v>
      </c>
      <c r="T137" s="162">
        <f ca="1">IFERROR(IFERROR(SUMIF(INDIRECT(calc!U$6),$D137,INDIRECT(calc!U$9)),0)+IFERROR(SUMIF(INDIRECT(calc!U$7),$D137,INDIRECT(calc!U$10)),0)+IFERROR(SUMIF(INDIRECT(calc!U$8),$D137,INDIRECT(calc!U$11)),0),"")</f>
        <v>0</v>
      </c>
      <c r="U137" s="162">
        <f ca="1">IFERROR(IFERROR(SUMIF(INDIRECT(calc!V$6),$D137,INDIRECT(calc!V$9)),0)+IFERROR(SUMIF(INDIRECT(calc!V$7),$D137,INDIRECT(calc!V$10)),0)+IFERROR(SUMIF(INDIRECT(calc!V$8),$D137,INDIRECT(calc!V$11)),0),"")</f>
        <v>0</v>
      </c>
      <c r="V137" s="162">
        <f ca="1">IFERROR(IFERROR(SUMIF(INDIRECT(calc!W$6),$D137,INDIRECT(calc!W$9)),0)+IFERROR(SUMIF(INDIRECT(calc!W$7),$D137,INDIRECT(calc!W$10)),0)+IFERROR(SUMIF(INDIRECT(calc!W$8),$D137,INDIRECT(calc!W$11)),0),"")</f>
        <v>0</v>
      </c>
      <c r="W137" s="162">
        <f ca="1">IFERROR(IFERROR(SUMIF(INDIRECT(calc!X$6),$D137,INDIRECT(calc!X$9)),0)+IFERROR(SUMIF(INDIRECT(calc!X$7),$D137,INDIRECT(calc!X$10)),0)+IFERROR(SUMIF(INDIRECT(calc!X$8),$D137,INDIRECT(calc!X$11)),0),"")</f>
        <v>0</v>
      </c>
      <c r="Y137" s="151"/>
    </row>
    <row r="138" spans="3:25">
      <c r="C138" s="163" t="str">
        <f t="shared" ca="1" si="6"/>
        <v/>
      </c>
      <c r="D138" s="136" t="str">
        <f>LEFT(Stocks!D138,9)</f>
        <v>7660096AA</v>
      </c>
      <c r="E138" s="136" t="str">
        <f ca="1">IF(calc!F138="","",IF(OFFSET(INDIRECT(calc!F138),,-1)&lt;&gt;"",OFFSET(INDIRECT(calc!F138),,-1),IF(OFFSET(INDIRECT(calc!F138),,-2)&lt;&gt;"",OFFSET(INDIRECT(calc!F138),,-2),IF(OFFSET(INDIRECT(calc!F138),,-3)&lt;&gt;"",OFFSET(INDIRECT(calc!F138),,-3),IF(OFFSET(INDIRECT(calc!F138),,-4)&lt;&gt;"",OFFSET(INDIRECT(calc!F138),,-4),IF(OFFSET(INDIRECT(calc!F138),,-5)&lt;&gt;"",OFFSET(INDIRECT(calc!F138),,-5),IF(OFFSET(INDIRECT(calc!F138),,-6),OFFSET(INDIRECT(calc!F138),,-6))))))))</f>
        <v/>
      </c>
      <c r="F138" s="159">
        <f>Stocks!B138</f>
        <v>179</v>
      </c>
      <c r="G138" s="159">
        <f t="shared" ca="1" si="7"/>
        <v>0</v>
      </c>
      <c r="H138" s="165">
        <f t="shared" ca="1" si="8"/>
        <v>0</v>
      </c>
      <c r="I138" s="162">
        <f ca="1">IFERROR(IFERROR(SUMIF(INDIRECT(calc!J$6),$D138,INDIRECT(calc!J$9)),0)+IFERROR(SUMIF(INDIRECT(calc!J$7),$D138,INDIRECT(calc!J$10)),0)+IFERROR(SUMIF(INDIRECT(calc!J$8),$D138,INDIRECT(calc!J$11)),0),"")</f>
        <v>0</v>
      </c>
      <c r="J138" s="162">
        <f ca="1">IFERROR(IFERROR(SUMIF(INDIRECT(calc!K$6),$D138,INDIRECT(calc!K$9)),0)+IFERROR(SUMIF(INDIRECT(calc!K$7),$D138,INDIRECT(calc!K$10)),0)+IFERROR(SUMIF(INDIRECT(calc!K$8),$D138,INDIRECT(calc!K$11)),0),"")</f>
        <v>0</v>
      </c>
      <c r="K138" s="162">
        <f ca="1">IFERROR(SUMIF(INDIRECT(calc!L$6),$D138,INDIRECT(calc!L$9)),0)+IFERROR(SUMIF(INDIRECT(calc!L$7),$D138,INDIRECT(calc!L$10)),0)+IFERROR(SUMIF(INDIRECT(calc!L$8),$D138,INDIRECT(calc!L$11)),0)</f>
        <v>0</v>
      </c>
      <c r="L138" s="162">
        <f ca="1">IFERROR(IFERROR(SUMIF(INDIRECT(calc!M$6),$D138,INDIRECT(calc!M$9)),0)+IFERROR(SUMIF(INDIRECT(calc!M$7),$D138,INDIRECT(calc!M$10)),0)+IFERROR(SUMIF(INDIRECT(calc!M$8),$D138,INDIRECT(calc!M$11)),0),"")</f>
        <v>0</v>
      </c>
      <c r="M138" s="162">
        <f ca="1">IFERROR(IFERROR(SUMIF(INDIRECT(calc!N$6),$D138,INDIRECT(calc!N$9)),0)+IFERROR(SUMIF(INDIRECT(calc!N$7),$D138,INDIRECT(calc!N$10)),0)+IFERROR(SUMIF(INDIRECT(calc!N$8),$D138,INDIRECT(calc!N$11)),0),"")</f>
        <v>0</v>
      </c>
      <c r="N138" s="162">
        <f ca="1">IFERROR(IFERROR(SUMIF(INDIRECT(calc!O$6),$D138,INDIRECT(calc!O$9)),0)+IFERROR(SUMIF(INDIRECT(calc!O$7),$D138,INDIRECT(calc!O$10)),0)+IFERROR(SUMIF(INDIRECT(calc!O$8),$D138,INDIRECT(calc!O$11)),0),"")</f>
        <v>0</v>
      </c>
      <c r="O138" s="162">
        <f ca="1">IFERROR(IFERROR(SUMIF(INDIRECT(calc!P$6),$D138,INDIRECT(calc!P$9)),0)+IFERROR(SUMIF(INDIRECT(calc!P$7),$D138,INDIRECT(calc!P$10)),0)+IFERROR(SUMIF(INDIRECT(calc!P$8),$D138,INDIRECT(calc!P$11)),0),"")</f>
        <v>0</v>
      </c>
      <c r="P138" s="162">
        <f ca="1">IFERROR(IFERROR(SUMIF(INDIRECT(calc!Q$6),$D138,INDIRECT(calc!Q$9)),0)+IFERROR(SUMIF(INDIRECT(calc!Q$7),$D138,INDIRECT(calc!Q$10)),0)+IFERROR(SUMIF(INDIRECT(calc!Q$8),$D138,INDIRECT(calc!Q$11)),0),"")</f>
        <v>0</v>
      </c>
      <c r="Q138" s="162">
        <f ca="1">IFERROR(IFERROR(SUMIF(INDIRECT(calc!R$6),$D138,INDIRECT(calc!R$9)),0)+IFERROR(SUMIF(INDIRECT(calc!R$7),$D138,INDIRECT(calc!R$10)),0)+IFERROR(SUMIF(INDIRECT(calc!R$8),$D138,INDIRECT(calc!R$11)),0),"")</f>
        <v>0</v>
      </c>
      <c r="R138" s="162">
        <f ca="1">IFERROR(IFERROR(SUMIF(INDIRECT(calc!S$6),$D138,INDIRECT(calc!S$9)),0)+IFERROR(SUMIF(INDIRECT(calc!S$7),$D138,INDIRECT(calc!S$10)),0)+IFERROR(SUMIF(INDIRECT(calc!S$8),$D138,INDIRECT(calc!S$11)),0),"")</f>
        <v>0</v>
      </c>
      <c r="S138" s="162">
        <f ca="1">IFERROR(IFERROR(SUMIF(INDIRECT(calc!T$6),$D138,INDIRECT(calc!T$9)),0)+IFERROR(SUMIF(INDIRECT(calc!T$7),$D138,INDIRECT(calc!T$10)),0)+IFERROR(SUMIF(INDIRECT(calc!T$8),$D138,INDIRECT(calc!T$11)),0),"")</f>
        <v>0</v>
      </c>
      <c r="T138" s="162">
        <f ca="1">IFERROR(IFERROR(SUMIF(INDIRECT(calc!U$6),$D138,INDIRECT(calc!U$9)),0)+IFERROR(SUMIF(INDIRECT(calc!U$7),$D138,INDIRECT(calc!U$10)),0)+IFERROR(SUMIF(INDIRECT(calc!U$8),$D138,INDIRECT(calc!U$11)),0),"")</f>
        <v>0</v>
      </c>
      <c r="U138" s="162">
        <f ca="1">IFERROR(IFERROR(SUMIF(INDIRECT(calc!V$6),$D138,INDIRECT(calc!V$9)),0)+IFERROR(SUMIF(INDIRECT(calc!V$7),$D138,INDIRECT(calc!V$10)),0)+IFERROR(SUMIF(INDIRECT(calc!V$8),$D138,INDIRECT(calc!V$11)),0),"")</f>
        <v>0</v>
      </c>
      <c r="V138" s="162">
        <f ca="1">IFERROR(IFERROR(SUMIF(INDIRECT(calc!W$6),$D138,INDIRECT(calc!W$9)),0)+IFERROR(SUMIF(INDIRECT(calc!W$7),$D138,INDIRECT(calc!W$10)),0)+IFERROR(SUMIF(INDIRECT(calc!W$8),$D138,INDIRECT(calc!W$11)),0),"")</f>
        <v>0</v>
      </c>
      <c r="W138" s="162">
        <f ca="1">IFERROR(IFERROR(SUMIF(INDIRECT(calc!X$6),$D138,INDIRECT(calc!X$9)),0)+IFERROR(SUMIF(INDIRECT(calc!X$7),$D138,INDIRECT(calc!X$10)),0)+IFERROR(SUMIF(INDIRECT(calc!X$8),$D138,INDIRECT(calc!X$11)),0),"")</f>
        <v>0</v>
      </c>
      <c r="Y138" s="151"/>
    </row>
    <row r="139" spans="3:25">
      <c r="C139" s="163" t="str">
        <f t="shared" ca="1" si="6"/>
        <v/>
      </c>
      <c r="D139" s="136" t="str">
        <f>LEFT(Stocks!D139,9)</f>
        <v>7710010AA</v>
      </c>
      <c r="E139" s="136" t="str">
        <f ca="1">IF(calc!F139="","",IF(OFFSET(INDIRECT(calc!F139),,-1)&lt;&gt;"",OFFSET(INDIRECT(calc!F139),,-1),IF(OFFSET(INDIRECT(calc!F139),,-2)&lt;&gt;"",OFFSET(INDIRECT(calc!F139),,-2),IF(OFFSET(INDIRECT(calc!F139),,-3)&lt;&gt;"",OFFSET(INDIRECT(calc!F139),,-3),IF(OFFSET(INDIRECT(calc!F139),,-4)&lt;&gt;"",OFFSET(INDIRECT(calc!F139),,-4),IF(OFFSET(INDIRECT(calc!F139),,-5)&lt;&gt;"",OFFSET(INDIRECT(calc!F139),,-5),IF(OFFSET(INDIRECT(calc!F139),,-6),OFFSET(INDIRECT(calc!F139),,-6))))))))</f>
        <v/>
      </c>
      <c r="F139" s="159">
        <f>Stocks!B139</f>
        <v>15</v>
      </c>
      <c r="G139" s="159">
        <f t="shared" ca="1" si="7"/>
        <v>0</v>
      </c>
      <c r="H139" s="165">
        <f t="shared" ca="1" si="8"/>
        <v>0</v>
      </c>
      <c r="I139" s="162">
        <f ca="1">IFERROR(IFERROR(SUMIF(INDIRECT(calc!J$6),$D139,INDIRECT(calc!J$9)),0)+IFERROR(SUMIF(INDIRECT(calc!J$7),$D139,INDIRECT(calc!J$10)),0)+IFERROR(SUMIF(INDIRECT(calc!J$8),$D139,INDIRECT(calc!J$11)),0),"")</f>
        <v>0</v>
      </c>
      <c r="J139" s="162">
        <f ca="1">IFERROR(IFERROR(SUMIF(INDIRECT(calc!K$6),$D139,INDIRECT(calc!K$9)),0)+IFERROR(SUMIF(INDIRECT(calc!K$7),$D139,INDIRECT(calc!K$10)),0)+IFERROR(SUMIF(INDIRECT(calc!K$8),$D139,INDIRECT(calc!K$11)),0),"")</f>
        <v>0</v>
      </c>
      <c r="K139" s="162">
        <f ca="1">IFERROR(SUMIF(INDIRECT(calc!L$6),$D139,INDIRECT(calc!L$9)),0)+IFERROR(SUMIF(INDIRECT(calc!L$7),$D139,INDIRECT(calc!L$10)),0)+IFERROR(SUMIF(INDIRECT(calc!L$8),$D139,INDIRECT(calc!L$11)),0)</f>
        <v>0</v>
      </c>
      <c r="L139" s="162">
        <f ca="1">IFERROR(IFERROR(SUMIF(INDIRECT(calc!M$6),$D139,INDIRECT(calc!M$9)),0)+IFERROR(SUMIF(INDIRECT(calc!M$7),$D139,INDIRECT(calc!M$10)),0)+IFERROR(SUMIF(INDIRECT(calc!M$8),$D139,INDIRECT(calc!M$11)),0),"")</f>
        <v>0</v>
      </c>
      <c r="M139" s="162">
        <f ca="1">IFERROR(IFERROR(SUMIF(INDIRECT(calc!N$6),$D139,INDIRECT(calc!N$9)),0)+IFERROR(SUMIF(INDIRECT(calc!N$7),$D139,INDIRECT(calc!N$10)),0)+IFERROR(SUMIF(INDIRECT(calc!N$8),$D139,INDIRECT(calc!N$11)),0),"")</f>
        <v>0</v>
      </c>
      <c r="N139" s="162">
        <f ca="1">IFERROR(IFERROR(SUMIF(INDIRECT(calc!O$6),$D139,INDIRECT(calc!O$9)),0)+IFERROR(SUMIF(INDIRECT(calc!O$7),$D139,INDIRECT(calc!O$10)),0)+IFERROR(SUMIF(INDIRECT(calc!O$8),$D139,INDIRECT(calc!O$11)),0),"")</f>
        <v>0</v>
      </c>
      <c r="O139" s="162">
        <f ca="1">IFERROR(IFERROR(SUMIF(INDIRECT(calc!P$6),$D139,INDIRECT(calc!P$9)),0)+IFERROR(SUMIF(INDIRECT(calc!P$7),$D139,INDIRECT(calc!P$10)),0)+IFERROR(SUMIF(INDIRECT(calc!P$8),$D139,INDIRECT(calc!P$11)),0),"")</f>
        <v>0</v>
      </c>
      <c r="P139" s="162">
        <f ca="1">IFERROR(IFERROR(SUMIF(INDIRECT(calc!Q$6),$D139,INDIRECT(calc!Q$9)),0)+IFERROR(SUMIF(INDIRECT(calc!Q$7),$D139,INDIRECT(calc!Q$10)),0)+IFERROR(SUMIF(INDIRECT(calc!Q$8),$D139,INDIRECT(calc!Q$11)),0),"")</f>
        <v>0</v>
      </c>
      <c r="Q139" s="162">
        <f ca="1">IFERROR(IFERROR(SUMIF(INDIRECT(calc!R$6),$D139,INDIRECT(calc!R$9)),0)+IFERROR(SUMIF(INDIRECT(calc!R$7),$D139,INDIRECT(calc!R$10)),0)+IFERROR(SUMIF(INDIRECT(calc!R$8),$D139,INDIRECT(calc!R$11)),0),"")</f>
        <v>0</v>
      </c>
      <c r="R139" s="162">
        <f ca="1">IFERROR(IFERROR(SUMIF(INDIRECT(calc!S$6),$D139,INDIRECT(calc!S$9)),0)+IFERROR(SUMIF(INDIRECT(calc!S$7),$D139,INDIRECT(calc!S$10)),0)+IFERROR(SUMIF(INDIRECT(calc!S$8),$D139,INDIRECT(calc!S$11)),0),"")</f>
        <v>0</v>
      </c>
      <c r="S139" s="162">
        <f ca="1">IFERROR(IFERROR(SUMIF(INDIRECT(calc!T$6),$D139,INDIRECT(calc!T$9)),0)+IFERROR(SUMIF(INDIRECT(calc!T$7),$D139,INDIRECT(calc!T$10)),0)+IFERROR(SUMIF(INDIRECT(calc!T$8),$D139,INDIRECT(calc!T$11)),0),"")</f>
        <v>0</v>
      </c>
      <c r="T139" s="162">
        <f ca="1">IFERROR(IFERROR(SUMIF(INDIRECT(calc!U$6),$D139,INDIRECT(calc!U$9)),0)+IFERROR(SUMIF(INDIRECT(calc!U$7),$D139,INDIRECT(calc!U$10)),0)+IFERROR(SUMIF(INDIRECT(calc!U$8),$D139,INDIRECT(calc!U$11)),0),"")</f>
        <v>0</v>
      </c>
      <c r="U139" s="162">
        <f ca="1">IFERROR(IFERROR(SUMIF(INDIRECT(calc!V$6),$D139,INDIRECT(calc!V$9)),0)+IFERROR(SUMIF(INDIRECT(calc!V$7),$D139,INDIRECT(calc!V$10)),0)+IFERROR(SUMIF(INDIRECT(calc!V$8),$D139,INDIRECT(calc!V$11)),0),"")</f>
        <v>0</v>
      </c>
      <c r="V139" s="162">
        <f ca="1">IFERROR(IFERROR(SUMIF(INDIRECT(calc!W$6),$D139,INDIRECT(calc!W$9)),0)+IFERROR(SUMIF(INDIRECT(calc!W$7),$D139,INDIRECT(calc!W$10)),0)+IFERROR(SUMIF(INDIRECT(calc!W$8),$D139,INDIRECT(calc!W$11)),0),"")</f>
        <v>0</v>
      </c>
      <c r="W139" s="162">
        <f ca="1">IFERROR(IFERROR(SUMIF(INDIRECT(calc!X$6),$D139,INDIRECT(calc!X$9)),0)+IFERROR(SUMIF(INDIRECT(calc!X$7),$D139,INDIRECT(calc!X$10)),0)+IFERROR(SUMIF(INDIRECT(calc!X$8),$D139,INDIRECT(calc!X$11)),0),"")</f>
        <v>0</v>
      </c>
      <c r="Y139" s="151"/>
    </row>
    <row r="140" spans="3:25">
      <c r="C140" s="163" t="str">
        <f t="shared" ca="1" si="6"/>
        <v/>
      </c>
      <c r="D140" s="136" t="str">
        <f>LEFT(Stocks!D140,9)</f>
        <v>7710036AA</v>
      </c>
      <c r="E140" s="136" t="str">
        <f ca="1">IF(calc!F140="","",IF(OFFSET(INDIRECT(calc!F140),,-1)&lt;&gt;"",OFFSET(INDIRECT(calc!F140),,-1),IF(OFFSET(INDIRECT(calc!F140),,-2)&lt;&gt;"",OFFSET(INDIRECT(calc!F140),,-2),IF(OFFSET(INDIRECT(calc!F140),,-3)&lt;&gt;"",OFFSET(INDIRECT(calc!F140),,-3),IF(OFFSET(INDIRECT(calc!F140),,-4)&lt;&gt;"",OFFSET(INDIRECT(calc!F140),,-4),IF(OFFSET(INDIRECT(calc!F140),,-5)&lt;&gt;"",OFFSET(INDIRECT(calc!F140),,-5),IF(OFFSET(INDIRECT(calc!F140),,-6),OFFSET(INDIRECT(calc!F140),,-6))))))))</f>
        <v/>
      </c>
      <c r="F140" s="159">
        <f>Stocks!B140</f>
        <v>180</v>
      </c>
      <c r="G140" s="159">
        <f t="shared" ca="1" si="7"/>
        <v>0</v>
      </c>
      <c r="H140" s="165">
        <f t="shared" ca="1" si="8"/>
        <v>0</v>
      </c>
      <c r="I140" s="162">
        <f ca="1">IFERROR(IFERROR(SUMIF(INDIRECT(calc!J$6),$D140,INDIRECT(calc!J$9)),0)+IFERROR(SUMIF(INDIRECT(calc!J$7),$D140,INDIRECT(calc!J$10)),0)+IFERROR(SUMIF(INDIRECT(calc!J$8),$D140,INDIRECT(calc!J$11)),0),"")</f>
        <v>0</v>
      </c>
      <c r="J140" s="162">
        <f ca="1">IFERROR(IFERROR(SUMIF(INDIRECT(calc!K$6),$D140,INDIRECT(calc!K$9)),0)+IFERROR(SUMIF(INDIRECT(calc!K$7),$D140,INDIRECT(calc!K$10)),0)+IFERROR(SUMIF(INDIRECT(calc!K$8),$D140,INDIRECT(calc!K$11)),0),"")</f>
        <v>0</v>
      </c>
      <c r="K140" s="162">
        <f ca="1">IFERROR(SUMIF(INDIRECT(calc!L$6),$D140,INDIRECT(calc!L$9)),0)+IFERROR(SUMIF(INDIRECT(calc!L$7),$D140,INDIRECT(calc!L$10)),0)+IFERROR(SUMIF(INDIRECT(calc!L$8),$D140,INDIRECT(calc!L$11)),0)</f>
        <v>0</v>
      </c>
      <c r="L140" s="162">
        <f ca="1">IFERROR(IFERROR(SUMIF(INDIRECT(calc!M$6),$D140,INDIRECT(calc!M$9)),0)+IFERROR(SUMIF(INDIRECT(calc!M$7),$D140,INDIRECT(calc!M$10)),0)+IFERROR(SUMIF(INDIRECT(calc!M$8),$D140,INDIRECT(calc!M$11)),0),"")</f>
        <v>0</v>
      </c>
      <c r="M140" s="162">
        <f ca="1">IFERROR(IFERROR(SUMIF(INDIRECT(calc!N$6),$D140,INDIRECT(calc!N$9)),0)+IFERROR(SUMIF(INDIRECT(calc!N$7),$D140,INDIRECT(calc!N$10)),0)+IFERROR(SUMIF(INDIRECT(calc!N$8),$D140,INDIRECT(calc!N$11)),0),"")</f>
        <v>0</v>
      </c>
      <c r="N140" s="162">
        <f ca="1">IFERROR(IFERROR(SUMIF(INDIRECT(calc!O$6),$D140,INDIRECT(calc!O$9)),0)+IFERROR(SUMIF(INDIRECT(calc!O$7),$D140,INDIRECT(calc!O$10)),0)+IFERROR(SUMIF(INDIRECT(calc!O$8),$D140,INDIRECT(calc!O$11)),0),"")</f>
        <v>0</v>
      </c>
      <c r="O140" s="162">
        <f ca="1">IFERROR(IFERROR(SUMIF(INDIRECT(calc!P$6),$D140,INDIRECT(calc!P$9)),0)+IFERROR(SUMIF(INDIRECT(calc!P$7),$D140,INDIRECT(calc!P$10)),0)+IFERROR(SUMIF(INDIRECT(calc!P$8),$D140,INDIRECT(calc!P$11)),0),"")</f>
        <v>0</v>
      </c>
      <c r="P140" s="162">
        <f ca="1">IFERROR(IFERROR(SUMIF(INDIRECT(calc!Q$6),$D140,INDIRECT(calc!Q$9)),0)+IFERROR(SUMIF(INDIRECT(calc!Q$7),$D140,INDIRECT(calc!Q$10)),0)+IFERROR(SUMIF(INDIRECT(calc!Q$8),$D140,INDIRECT(calc!Q$11)),0),"")</f>
        <v>0</v>
      </c>
      <c r="Q140" s="162">
        <f ca="1">IFERROR(IFERROR(SUMIF(INDIRECT(calc!R$6),$D140,INDIRECT(calc!R$9)),0)+IFERROR(SUMIF(INDIRECT(calc!R$7),$D140,INDIRECT(calc!R$10)),0)+IFERROR(SUMIF(INDIRECT(calc!R$8),$D140,INDIRECT(calc!R$11)),0),"")</f>
        <v>0</v>
      </c>
      <c r="R140" s="162">
        <f ca="1">IFERROR(IFERROR(SUMIF(INDIRECT(calc!S$6),$D140,INDIRECT(calc!S$9)),0)+IFERROR(SUMIF(INDIRECT(calc!S$7),$D140,INDIRECT(calc!S$10)),0)+IFERROR(SUMIF(INDIRECT(calc!S$8),$D140,INDIRECT(calc!S$11)),0),"")</f>
        <v>0</v>
      </c>
      <c r="S140" s="162">
        <f ca="1">IFERROR(IFERROR(SUMIF(INDIRECT(calc!T$6),$D140,INDIRECT(calc!T$9)),0)+IFERROR(SUMIF(INDIRECT(calc!T$7),$D140,INDIRECT(calc!T$10)),0)+IFERROR(SUMIF(INDIRECT(calc!T$8),$D140,INDIRECT(calc!T$11)),0),"")</f>
        <v>0</v>
      </c>
      <c r="T140" s="162">
        <f ca="1">IFERROR(IFERROR(SUMIF(INDIRECT(calc!U$6),$D140,INDIRECT(calc!U$9)),0)+IFERROR(SUMIF(INDIRECT(calc!U$7),$D140,INDIRECT(calc!U$10)),0)+IFERROR(SUMIF(INDIRECT(calc!U$8),$D140,INDIRECT(calc!U$11)),0),"")</f>
        <v>0</v>
      </c>
      <c r="U140" s="162">
        <f ca="1">IFERROR(IFERROR(SUMIF(INDIRECT(calc!V$6),$D140,INDIRECT(calc!V$9)),0)+IFERROR(SUMIF(INDIRECT(calc!V$7),$D140,INDIRECT(calc!V$10)),0)+IFERROR(SUMIF(INDIRECT(calc!V$8),$D140,INDIRECT(calc!V$11)),0),"")</f>
        <v>0</v>
      </c>
      <c r="V140" s="162">
        <f ca="1">IFERROR(IFERROR(SUMIF(INDIRECT(calc!W$6),$D140,INDIRECT(calc!W$9)),0)+IFERROR(SUMIF(INDIRECT(calc!W$7),$D140,INDIRECT(calc!W$10)),0)+IFERROR(SUMIF(INDIRECT(calc!W$8),$D140,INDIRECT(calc!W$11)),0),"")</f>
        <v>0</v>
      </c>
      <c r="W140" s="162">
        <f ca="1">IFERROR(IFERROR(SUMIF(INDIRECT(calc!X$6),$D140,INDIRECT(calc!X$9)),0)+IFERROR(SUMIF(INDIRECT(calc!X$7),$D140,INDIRECT(calc!X$10)),0)+IFERROR(SUMIF(INDIRECT(calc!X$8),$D140,INDIRECT(calc!X$11)),0),"")</f>
        <v>0</v>
      </c>
      <c r="Y140" s="151"/>
    </row>
    <row r="141" spans="3:25">
      <c r="C141" s="163" t="str">
        <f t="shared" ca="1" si="6"/>
        <v/>
      </c>
      <c r="D141" s="136" t="str">
        <f>LEFT(Stocks!D141,9)</f>
        <v/>
      </c>
      <c r="E141" s="136" t="str">
        <f ca="1">IF(calc!F141="","",IF(OFFSET(INDIRECT(calc!F141),,-1)&lt;&gt;"",OFFSET(INDIRECT(calc!F141),,-1),IF(OFFSET(INDIRECT(calc!F141),,-2)&lt;&gt;"",OFFSET(INDIRECT(calc!F141),,-2),IF(OFFSET(INDIRECT(calc!F141),,-3)&lt;&gt;"",OFFSET(INDIRECT(calc!F141),,-3),IF(OFFSET(INDIRECT(calc!F141),,-4)&lt;&gt;"",OFFSET(INDIRECT(calc!F141),,-4),IF(OFFSET(INDIRECT(calc!F141),,-5)&lt;&gt;"",OFFSET(INDIRECT(calc!F141),,-5),IF(OFFSET(INDIRECT(calc!F141),,-6),OFFSET(INDIRECT(calc!F141),,-6))))))))</f>
        <v/>
      </c>
      <c r="F141" s="159">
        <f>Stocks!B141</f>
        <v>0</v>
      </c>
      <c r="G141" s="159">
        <f t="shared" ca="1" si="7"/>
        <v>0</v>
      </c>
      <c r="H141" s="165">
        <f t="shared" ca="1" si="8"/>
        <v>0</v>
      </c>
      <c r="I141" s="162">
        <f ca="1">IFERROR(IFERROR(SUMIF(INDIRECT(calc!J$6),$D141,INDIRECT(calc!J$9)),0)+IFERROR(SUMIF(INDIRECT(calc!J$7),$D141,INDIRECT(calc!J$10)),0)+IFERROR(SUMIF(INDIRECT(calc!J$8),$D141,INDIRECT(calc!J$11)),0),"")</f>
        <v>0</v>
      </c>
      <c r="J141" s="162">
        <f ca="1">IFERROR(IFERROR(SUMIF(INDIRECT(calc!K$6),$D141,INDIRECT(calc!K$9)),0)+IFERROR(SUMIF(INDIRECT(calc!K$7),$D141,INDIRECT(calc!K$10)),0)+IFERROR(SUMIF(INDIRECT(calc!K$8),$D141,INDIRECT(calc!K$11)),0),"")</f>
        <v>0</v>
      </c>
      <c r="K141" s="162">
        <f ca="1">SUMIF(INDIRECT(calc!L$6),$D141,INDIRECT(calc!L$9))</f>
        <v>0</v>
      </c>
      <c r="L141" s="162">
        <f ca="1">IFERROR(IFERROR(SUMIF(INDIRECT(calc!M$6),$D141,INDIRECT(calc!M$9)),0)+IFERROR(SUMIF(INDIRECT(calc!M$7),$D141,INDIRECT(calc!M$10)),0)+IFERROR(SUMIF(INDIRECT(calc!M$8),$D141,INDIRECT(calc!M$11)),0),"")</f>
        <v>0</v>
      </c>
      <c r="M141" s="162">
        <f ca="1">IFERROR(IFERROR(SUMIF(INDIRECT(calc!N$6),$D141,INDIRECT(calc!N$9)),0)+IFERROR(SUMIF(INDIRECT(calc!N$7),$D141,INDIRECT(calc!N$10)),0)+IFERROR(SUMIF(INDIRECT(calc!N$8),$D141,INDIRECT(calc!N$11)),0),"")</f>
        <v>0</v>
      </c>
      <c r="N141" s="162">
        <f ca="1">IFERROR(IFERROR(SUMIF(INDIRECT(calc!O$6),$D141,INDIRECT(calc!O$9)),0)+IFERROR(SUMIF(INDIRECT(calc!O$7),$D141,INDIRECT(calc!O$10)),0)+IFERROR(SUMIF(INDIRECT(calc!O$8),$D141,INDIRECT(calc!O$11)),0),"")</f>
        <v>0</v>
      </c>
      <c r="O141" s="162">
        <f ca="1">IFERROR(IFERROR(SUMIF(INDIRECT(calc!P$6),$D141,INDIRECT(calc!P$9)),0)+IFERROR(SUMIF(INDIRECT(calc!P$7),$D141,INDIRECT(calc!P$10)),0)+IFERROR(SUMIF(INDIRECT(calc!P$8),$D141,INDIRECT(calc!P$11)),0),"")</f>
        <v>0</v>
      </c>
      <c r="P141" s="162">
        <f ca="1">IFERROR(IFERROR(SUMIF(INDIRECT(calc!Q$6),$D141,INDIRECT(calc!Q$9)),0)+IFERROR(SUMIF(INDIRECT(calc!Q$7),$D141,INDIRECT(calc!Q$10)),0)+IFERROR(SUMIF(INDIRECT(calc!Q$8),$D141,INDIRECT(calc!Q$11)),0),"")</f>
        <v>0</v>
      </c>
      <c r="Q141" s="162">
        <f ca="1">IFERROR(IFERROR(SUMIF(INDIRECT(calc!R$6),$D141,INDIRECT(calc!R$9)),0)+IFERROR(SUMIF(INDIRECT(calc!R$7),$D141,INDIRECT(calc!R$10)),0)+IFERROR(SUMIF(INDIRECT(calc!R$8),$D141,INDIRECT(calc!R$11)),0),"")</f>
        <v>0</v>
      </c>
      <c r="R141" s="162">
        <f ca="1">IFERROR(IFERROR(SUMIF(INDIRECT(calc!S$6),$D141,INDIRECT(calc!S$9)),0)+IFERROR(SUMIF(INDIRECT(calc!S$7),$D141,INDIRECT(calc!S$10)),0)+IFERROR(SUMIF(INDIRECT(calc!S$8),$D141,INDIRECT(calc!S$11)),0),"")</f>
        <v>0</v>
      </c>
      <c r="S141" s="162">
        <f ca="1">IFERROR(IFERROR(SUMIF(INDIRECT(calc!T$6),$D141,INDIRECT(calc!T$9)),0)+IFERROR(SUMIF(INDIRECT(calc!T$7),$D141,INDIRECT(calc!T$10)),0)+IFERROR(SUMIF(INDIRECT(calc!T$8),$D141,INDIRECT(calc!T$11)),0),"")</f>
        <v>0</v>
      </c>
      <c r="T141" s="162">
        <f ca="1">IFERROR(IFERROR(SUMIF(INDIRECT(calc!U$6),$D141,INDIRECT(calc!U$9)),0)+IFERROR(SUMIF(INDIRECT(calc!U$7),$D141,INDIRECT(calc!U$10)),0)+IFERROR(SUMIF(INDIRECT(calc!U$8),$D141,INDIRECT(calc!U$11)),0),"")</f>
        <v>0</v>
      </c>
      <c r="U141" s="162">
        <f ca="1">IFERROR(IFERROR(SUMIF(INDIRECT(calc!V$6),$D141,INDIRECT(calc!V$9)),0)+IFERROR(SUMIF(INDIRECT(calc!V$7),$D141,INDIRECT(calc!V$10)),0)+IFERROR(SUMIF(INDIRECT(calc!V$8),$D141,INDIRECT(calc!V$11)),0),"")</f>
        <v>0</v>
      </c>
      <c r="V141" s="162">
        <f ca="1">IFERROR(IFERROR(SUMIF(INDIRECT(calc!W$6),$D141,INDIRECT(calc!W$9)),0)+IFERROR(SUMIF(INDIRECT(calc!W$7),$D141,INDIRECT(calc!W$10)),0)+IFERROR(SUMIF(INDIRECT(calc!W$8),$D141,INDIRECT(calc!W$11)),0),"")</f>
        <v>0</v>
      </c>
      <c r="W141" s="162">
        <f ca="1">IFERROR(IFERROR(SUMIF(INDIRECT(calc!X$6),$D141,INDIRECT(calc!X$9)),0)+IFERROR(SUMIF(INDIRECT(calc!X$7),$D141,INDIRECT(calc!X$10)),0)+IFERROR(SUMIF(INDIRECT(calc!X$8),$D141,INDIRECT(calc!X$11)),0),"")</f>
        <v>0</v>
      </c>
      <c r="Y141" s="151"/>
    </row>
    <row r="142" spans="3:25">
      <c r="C142" s="163" t="str">
        <f t="shared" ca="1" si="6"/>
        <v/>
      </c>
      <c r="D142" s="136" t="str">
        <f>LEFT(Stocks!D142,9)</f>
        <v/>
      </c>
      <c r="E142" s="136" t="str">
        <f ca="1">IF(calc!F142="","",IF(OFFSET(INDIRECT(calc!F142),,-1)&lt;&gt;"",OFFSET(INDIRECT(calc!F142),,-1),IF(OFFSET(INDIRECT(calc!F142),,-2)&lt;&gt;"",OFFSET(INDIRECT(calc!F142),,-2),IF(OFFSET(INDIRECT(calc!F142),,-3)&lt;&gt;"",OFFSET(INDIRECT(calc!F142),,-3),IF(OFFSET(INDIRECT(calc!F142),,-4)&lt;&gt;"",OFFSET(INDIRECT(calc!F142),,-4),IF(OFFSET(INDIRECT(calc!F142),,-5)&lt;&gt;"",OFFSET(INDIRECT(calc!F142),,-5),IF(OFFSET(INDIRECT(calc!F142),,-6),OFFSET(INDIRECT(calc!F142),,-6))))))))</f>
        <v/>
      </c>
      <c r="F142" s="159">
        <f>Stocks!B142</f>
        <v>0</v>
      </c>
      <c r="G142" s="159">
        <f t="shared" ca="1" si="7"/>
        <v>0</v>
      </c>
      <c r="H142" s="165">
        <f t="shared" ca="1" si="8"/>
        <v>0</v>
      </c>
      <c r="I142" s="162">
        <f ca="1">IFERROR(IFERROR(SUMIF(INDIRECT(calc!J$6),$D142,INDIRECT(calc!J$9)),0)+IFERROR(SUMIF(INDIRECT(calc!J$7),$D142,INDIRECT(calc!J$10)),0)+IFERROR(SUMIF(INDIRECT(calc!J$8),$D142,INDIRECT(calc!J$11)),0),"")</f>
        <v>0</v>
      </c>
      <c r="J142" s="162">
        <f ca="1">IFERROR(IFERROR(SUMIF(INDIRECT(calc!K$6),$D142,INDIRECT(calc!K$9)),0)+IFERROR(SUMIF(INDIRECT(calc!K$7),$D142,INDIRECT(calc!K$10)),0)+IFERROR(SUMIF(INDIRECT(calc!K$8),$D142,INDIRECT(calc!K$11)),0),"")</f>
        <v>0</v>
      </c>
      <c r="K142" s="162">
        <f ca="1">IFERROR(SUMIF(INDIRECT(calc!L$6),$D142,INDIRECT(calc!L$9)),0)+IFERROR(SUMIF(INDIRECT(calc!L$7),$D142,INDIRECT(calc!L$10)),0)+IFERROR(SUMIF(INDIRECT(calc!L$8),$D142,INDIRECT(calc!L$11)),0)</f>
        <v>0</v>
      </c>
      <c r="L142" s="162">
        <f ca="1">IFERROR(IFERROR(SUMIF(INDIRECT(calc!M$6),$D142,INDIRECT(calc!M$9)),0)+IFERROR(SUMIF(INDIRECT(calc!M$7),$D142,INDIRECT(calc!M$10)),0)+IFERROR(SUMIF(INDIRECT(calc!M$8),$D142,INDIRECT(calc!M$11)),0),"")</f>
        <v>0</v>
      </c>
      <c r="M142" s="162">
        <f ca="1">IFERROR(IFERROR(SUMIF(INDIRECT(calc!N$6),$D142,INDIRECT(calc!N$9)),0)+IFERROR(SUMIF(INDIRECT(calc!N$7),$D142,INDIRECT(calc!N$10)),0)+IFERROR(SUMIF(INDIRECT(calc!N$8),$D142,INDIRECT(calc!N$11)),0),"")</f>
        <v>0</v>
      </c>
      <c r="N142" s="162">
        <f ca="1">IFERROR(IFERROR(SUMIF(INDIRECT(calc!O$6),$D142,INDIRECT(calc!O$9)),0)+IFERROR(SUMIF(INDIRECT(calc!O$7),$D142,INDIRECT(calc!O$10)),0)+IFERROR(SUMIF(INDIRECT(calc!O$8),$D142,INDIRECT(calc!O$11)),0),"")</f>
        <v>0</v>
      </c>
      <c r="O142" s="162">
        <f ca="1">IFERROR(IFERROR(SUMIF(INDIRECT(calc!P$6),$D142,INDIRECT(calc!P$9)),0)+IFERROR(SUMIF(INDIRECT(calc!P$7),$D142,INDIRECT(calc!P$10)),0)+IFERROR(SUMIF(INDIRECT(calc!P$8),$D142,INDIRECT(calc!P$11)),0),"")</f>
        <v>0</v>
      </c>
      <c r="P142" s="162">
        <f ca="1">IFERROR(IFERROR(SUMIF(INDIRECT(calc!Q$6),$D142,INDIRECT(calc!Q$9)),0)+IFERROR(SUMIF(INDIRECT(calc!Q$7),$D142,INDIRECT(calc!Q$10)),0)+IFERROR(SUMIF(INDIRECT(calc!Q$8),$D142,INDIRECT(calc!Q$11)),0),"")</f>
        <v>0</v>
      </c>
      <c r="Q142" s="162">
        <f ca="1">IFERROR(IFERROR(SUMIF(INDIRECT(calc!R$6),$D142,INDIRECT(calc!R$9)),0)+IFERROR(SUMIF(INDIRECT(calc!R$7),$D142,INDIRECT(calc!R$10)),0)+IFERROR(SUMIF(INDIRECT(calc!R$8),$D142,INDIRECT(calc!R$11)),0),"")</f>
        <v>0</v>
      </c>
      <c r="R142" s="162">
        <f ca="1">IFERROR(IFERROR(SUMIF(INDIRECT(calc!S$6),$D142,INDIRECT(calc!S$9)),0)+IFERROR(SUMIF(INDIRECT(calc!S$7),$D142,INDIRECT(calc!S$10)),0)+IFERROR(SUMIF(INDIRECT(calc!S$8),$D142,INDIRECT(calc!S$11)),0),"")</f>
        <v>0</v>
      </c>
      <c r="S142" s="162">
        <f ca="1">IFERROR(IFERROR(SUMIF(INDIRECT(calc!T$6),$D142,INDIRECT(calc!T$9)),0)+IFERROR(SUMIF(INDIRECT(calc!T$7),$D142,INDIRECT(calc!T$10)),0)+IFERROR(SUMIF(INDIRECT(calc!T$8),$D142,INDIRECT(calc!T$11)),0),"")</f>
        <v>0</v>
      </c>
      <c r="T142" s="162">
        <f ca="1">IFERROR(IFERROR(SUMIF(INDIRECT(calc!U$6),$D142,INDIRECT(calc!U$9)),0)+IFERROR(SUMIF(INDIRECT(calc!U$7),$D142,INDIRECT(calc!U$10)),0)+IFERROR(SUMIF(INDIRECT(calc!U$8),$D142,INDIRECT(calc!U$11)),0),"")</f>
        <v>0</v>
      </c>
      <c r="U142" s="162">
        <f ca="1">IFERROR(IFERROR(SUMIF(INDIRECT(calc!V$6),$D142,INDIRECT(calc!V$9)),0)+IFERROR(SUMIF(INDIRECT(calc!V$7),$D142,INDIRECT(calc!V$10)),0)+IFERROR(SUMIF(INDIRECT(calc!V$8),$D142,INDIRECT(calc!V$11)),0),"")</f>
        <v>0</v>
      </c>
      <c r="V142" s="162">
        <f ca="1">IFERROR(IFERROR(SUMIF(INDIRECT(calc!W$6),$D142,INDIRECT(calc!W$9)),0)+IFERROR(SUMIF(INDIRECT(calc!W$7),$D142,INDIRECT(calc!W$10)),0)+IFERROR(SUMIF(INDIRECT(calc!W$8),$D142,INDIRECT(calc!W$11)),0),"")</f>
        <v>0</v>
      </c>
      <c r="W142" s="162">
        <f ca="1">IFERROR(IFERROR(SUMIF(INDIRECT(calc!X$6),$D142,INDIRECT(calc!X$9)),0)+IFERROR(SUMIF(INDIRECT(calc!X$7),$D142,INDIRECT(calc!X$10)),0)+IFERROR(SUMIF(INDIRECT(calc!X$8),$D142,INDIRECT(calc!X$11)),0),"")</f>
        <v>0</v>
      </c>
      <c r="Y142" s="151"/>
    </row>
    <row r="143" spans="3:25">
      <c r="C143" s="163" t="str">
        <f t="shared" ca="1" si="6"/>
        <v/>
      </c>
      <c r="D143" s="136" t="str">
        <f>LEFT(Stocks!D143,9)</f>
        <v/>
      </c>
      <c r="E143" s="136" t="str">
        <f ca="1">IF(calc!F143="","",IF(OFFSET(INDIRECT(calc!F143),,-1)&lt;&gt;"",OFFSET(INDIRECT(calc!F143),,-1),IF(OFFSET(INDIRECT(calc!F143),,-2)&lt;&gt;"",OFFSET(INDIRECT(calc!F143),,-2),IF(OFFSET(INDIRECT(calc!F143),,-3)&lt;&gt;"",OFFSET(INDIRECT(calc!F143),,-3),IF(OFFSET(INDIRECT(calc!F143),,-4)&lt;&gt;"",OFFSET(INDIRECT(calc!F143),,-4),IF(OFFSET(INDIRECT(calc!F143),,-5)&lt;&gt;"",OFFSET(INDIRECT(calc!F143),,-5),IF(OFFSET(INDIRECT(calc!F143),,-6),OFFSET(INDIRECT(calc!F143),,-6))))))))</f>
        <v/>
      </c>
      <c r="F143" s="159">
        <f>Stocks!B143</f>
        <v>0</v>
      </c>
      <c r="G143" s="159">
        <f t="shared" ca="1" si="7"/>
        <v>0</v>
      </c>
      <c r="H143" s="165">
        <f t="shared" ca="1" si="8"/>
        <v>0</v>
      </c>
      <c r="I143" s="162">
        <f ca="1">IFERROR(IFERROR(SUMIF(INDIRECT(calc!J$6),$D143,INDIRECT(calc!J$9)),0)+IFERROR(SUMIF(INDIRECT(calc!J$7),$D143,INDIRECT(calc!J$10)),0)+IFERROR(SUMIF(INDIRECT(calc!J$8),$D143,INDIRECT(calc!J$11)),0),"")</f>
        <v>0</v>
      </c>
      <c r="J143" s="162">
        <f ca="1">IFERROR(IFERROR(SUMIF(INDIRECT(calc!K$6),$D143,INDIRECT(calc!K$9)),0)+IFERROR(SUMIF(INDIRECT(calc!K$7),$D143,INDIRECT(calc!K$10)),0)+IFERROR(SUMIF(INDIRECT(calc!K$8),$D143,INDIRECT(calc!K$11)),0),"")</f>
        <v>0</v>
      </c>
      <c r="K143" s="162">
        <f ca="1">IFERROR(SUMIF(INDIRECT(calc!L$6),$D143,INDIRECT(calc!L$9)),0)+IFERROR(SUMIF(INDIRECT(calc!L$7),$D143,INDIRECT(calc!L$10)),0)+IFERROR(SUMIF(INDIRECT(calc!L$8),$D143,INDIRECT(calc!L$11)),0)</f>
        <v>0</v>
      </c>
      <c r="L143" s="162">
        <f ca="1">IFERROR(IFERROR(SUMIF(INDIRECT(calc!M$6),$D143,INDIRECT(calc!M$9)),0)+IFERROR(SUMIF(INDIRECT(calc!M$7),$D143,INDIRECT(calc!M$10)),0)+IFERROR(SUMIF(INDIRECT(calc!M$8),$D143,INDIRECT(calc!M$11)),0),"")</f>
        <v>0</v>
      </c>
      <c r="M143" s="162">
        <f ca="1">IFERROR(IFERROR(SUMIF(INDIRECT(calc!N$6),$D143,INDIRECT(calc!N$9)),0)+IFERROR(SUMIF(INDIRECT(calc!N$7),$D143,INDIRECT(calc!N$10)),0)+IFERROR(SUMIF(INDIRECT(calc!N$8),$D143,INDIRECT(calc!N$11)),0),"")</f>
        <v>0</v>
      </c>
      <c r="N143" s="162">
        <f ca="1">IFERROR(IFERROR(SUMIF(INDIRECT(calc!O$6),$D143,INDIRECT(calc!O$9)),0)+IFERROR(SUMIF(INDIRECT(calc!O$7),$D143,INDIRECT(calc!O$10)),0)+IFERROR(SUMIF(INDIRECT(calc!O$8),$D143,INDIRECT(calc!O$11)),0),"")</f>
        <v>0</v>
      </c>
      <c r="O143" s="162">
        <f ca="1">IFERROR(IFERROR(SUMIF(INDIRECT(calc!P$6),$D143,INDIRECT(calc!P$9)),0)+IFERROR(SUMIF(INDIRECT(calc!P$7),$D143,INDIRECT(calc!P$10)),0)+IFERROR(SUMIF(INDIRECT(calc!P$8),$D143,INDIRECT(calc!P$11)),0),"")</f>
        <v>0</v>
      </c>
      <c r="P143" s="162">
        <f ca="1">IFERROR(IFERROR(SUMIF(INDIRECT(calc!Q$6),$D143,INDIRECT(calc!Q$9)),0)+IFERROR(SUMIF(INDIRECT(calc!Q$7),$D143,INDIRECT(calc!Q$10)),0)+IFERROR(SUMIF(INDIRECT(calc!Q$8),$D143,INDIRECT(calc!Q$11)),0),"")</f>
        <v>0</v>
      </c>
      <c r="Q143" s="162">
        <f ca="1">IFERROR(IFERROR(SUMIF(INDIRECT(calc!R$6),$D143,INDIRECT(calc!R$9)),0)+IFERROR(SUMIF(INDIRECT(calc!R$7),$D143,INDIRECT(calc!R$10)),0)+IFERROR(SUMIF(INDIRECT(calc!R$8),$D143,INDIRECT(calc!R$11)),0),"")</f>
        <v>0</v>
      </c>
      <c r="R143" s="162">
        <f ca="1">IFERROR(IFERROR(SUMIF(INDIRECT(calc!S$6),$D143,INDIRECT(calc!S$9)),0)+IFERROR(SUMIF(INDIRECT(calc!S$7),$D143,INDIRECT(calc!S$10)),0)+IFERROR(SUMIF(INDIRECT(calc!S$8),$D143,INDIRECT(calc!S$11)),0),"")</f>
        <v>0</v>
      </c>
      <c r="S143" s="162">
        <f ca="1">IFERROR(IFERROR(SUMIF(INDIRECT(calc!T$6),$D143,INDIRECT(calc!T$9)),0)+IFERROR(SUMIF(INDIRECT(calc!T$7),$D143,INDIRECT(calc!T$10)),0)+IFERROR(SUMIF(INDIRECT(calc!T$8),$D143,INDIRECT(calc!T$11)),0),"")</f>
        <v>0</v>
      </c>
      <c r="T143" s="162">
        <f ca="1">IFERROR(IFERROR(SUMIF(INDIRECT(calc!U$6),$D143,INDIRECT(calc!U$9)),0)+IFERROR(SUMIF(INDIRECT(calc!U$7),$D143,INDIRECT(calc!U$10)),0)+IFERROR(SUMIF(INDIRECT(calc!U$8),$D143,INDIRECT(calc!U$11)),0),"")</f>
        <v>0</v>
      </c>
      <c r="U143" s="162">
        <f ca="1">IFERROR(IFERROR(SUMIF(INDIRECT(calc!V$6),$D143,INDIRECT(calc!V$9)),0)+IFERROR(SUMIF(INDIRECT(calc!V$7),$D143,INDIRECT(calc!V$10)),0)+IFERROR(SUMIF(INDIRECT(calc!V$8),$D143,INDIRECT(calc!V$11)),0),"")</f>
        <v>0</v>
      </c>
      <c r="V143" s="162">
        <f ca="1">IFERROR(IFERROR(SUMIF(INDIRECT(calc!W$6),$D143,INDIRECT(calc!W$9)),0)+IFERROR(SUMIF(INDIRECT(calc!W$7),$D143,INDIRECT(calc!W$10)),0)+IFERROR(SUMIF(INDIRECT(calc!W$8),$D143,INDIRECT(calc!W$11)),0),"")</f>
        <v>0</v>
      </c>
      <c r="W143" s="162">
        <f ca="1">IFERROR(IFERROR(SUMIF(INDIRECT(calc!X$6),$D143,INDIRECT(calc!X$9)),0)+IFERROR(SUMIF(INDIRECT(calc!X$7),$D143,INDIRECT(calc!X$10)),0)+IFERROR(SUMIF(INDIRECT(calc!X$8),$D143,INDIRECT(calc!X$11)),0),"")</f>
        <v>0</v>
      </c>
      <c r="Y143" s="151"/>
    </row>
    <row r="144" spans="3:25">
      <c r="C144" s="163" t="str">
        <f t="shared" ca="1" si="6"/>
        <v/>
      </c>
      <c r="D144" s="136" t="str">
        <f>LEFT(Stocks!D144,9)</f>
        <v/>
      </c>
      <c r="E144" s="136" t="str">
        <f ca="1">IF(calc!F144="","",IF(OFFSET(INDIRECT(calc!F144),,-1)&lt;&gt;"",OFFSET(INDIRECT(calc!F144),,-1),IF(OFFSET(INDIRECT(calc!F144),,-2)&lt;&gt;"",OFFSET(INDIRECT(calc!F144),,-2),IF(OFFSET(INDIRECT(calc!F144),,-3)&lt;&gt;"",OFFSET(INDIRECT(calc!F144),,-3),IF(OFFSET(INDIRECT(calc!F144),,-4)&lt;&gt;"",OFFSET(INDIRECT(calc!F144),,-4),IF(OFFSET(INDIRECT(calc!F144),,-5)&lt;&gt;"",OFFSET(INDIRECT(calc!F144),,-5),IF(OFFSET(INDIRECT(calc!F144),,-6),OFFSET(INDIRECT(calc!F144),,-6))))))))</f>
        <v/>
      </c>
      <c r="F144" s="159">
        <f>Stocks!B144</f>
        <v>0</v>
      </c>
      <c r="G144" s="159">
        <f t="shared" ca="1" si="7"/>
        <v>0</v>
      </c>
      <c r="H144" s="165">
        <f t="shared" ca="1" si="8"/>
        <v>0</v>
      </c>
      <c r="I144" s="162">
        <f ca="1">IFERROR(IFERROR(SUMIF(INDIRECT(calc!J$6),$D144,INDIRECT(calc!J$9)),0)+IFERROR(SUMIF(INDIRECT(calc!J$7),$D144,INDIRECT(calc!J$10)),0)+IFERROR(SUMIF(INDIRECT(calc!J$8),$D144,INDIRECT(calc!J$11)),0),"")</f>
        <v>0</v>
      </c>
      <c r="J144" s="162">
        <f ca="1">IFERROR(IFERROR(SUMIF(INDIRECT(calc!K$6),$D144,INDIRECT(calc!K$9)),0)+IFERROR(SUMIF(INDIRECT(calc!K$7),$D144,INDIRECT(calc!K$10)),0)+IFERROR(SUMIF(INDIRECT(calc!K$8),$D144,INDIRECT(calc!K$11)),0),"")</f>
        <v>0</v>
      </c>
      <c r="K144" s="162">
        <f ca="1">IFERROR(SUMIF(INDIRECT(calc!L$6),$D144,INDIRECT(calc!L$9)),0)+IFERROR(SUMIF(INDIRECT(calc!L$7),$D144,INDIRECT(calc!L$10)),0)+IFERROR(SUMIF(INDIRECT(calc!L$8),$D144,INDIRECT(calc!L$11)),0)</f>
        <v>0</v>
      </c>
      <c r="L144" s="162">
        <f ca="1">IFERROR(IFERROR(SUMIF(INDIRECT(calc!M$6),$D144,INDIRECT(calc!M$9)),0)+IFERROR(SUMIF(INDIRECT(calc!M$7),$D144,INDIRECT(calc!M$10)),0)+IFERROR(SUMIF(INDIRECT(calc!M$8),$D144,INDIRECT(calc!M$11)),0),"")</f>
        <v>0</v>
      </c>
      <c r="M144" s="162">
        <f ca="1">IFERROR(IFERROR(SUMIF(INDIRECT(calc!N$6),$D144,INDIRECT(calc!N$9)),0)+IFERROR(SUMIF(INDIRECT(calc!N$7),$D144,INDIRECT(calc!N$10)),0)+IFERROR(SUMIF(INDIRECT(calc!N$8),$D144,INDIRECT(calc!N$11)),0),"")</f>
        <v>0</v>
      </c>
      <c r="N144" s="162">
        <f ca="1">IFERROR(IFERROR(SUMIF(INDIRECT(calc!O$6),$D144,INDIRECT(calc!O$9)),0)+IFERROR(SUMIF(INDIRECT(calc!O$7),$D144,INDIRECT(calc!O$10)),0)+IFERROR(SUMIF(INDIRECT(calc!O$8),$D144,INDIRECT(calc!O$11)),0),"")</f>
        <v>0</v>
      </c>
      <c r="O144" s="162">
        <f ca="1">IFERROR(IFERROR(SUMIF(INDIRECT(calc!P$6),$D144,INDIRECT(calc!P$9)),0)+IFERROR(SUMIF(INDIRECT(calc!P$7),$D144,INDIRECT(calc!P$10)),0)+IFERROR(SUMIF(INDIRECT(calc!P$8),$D144,INDIRECT(calc!P$11)),0),"")</f>
        <v>0</v>
      </c>
      <c r="P144" s="162">
        <f ca="1">IFERROR(IFERROR(SUMIF(INDIRECT(calc!Q$6),$D144,INDIRECT(calc!Q$9)),0)+IFERROR(SUMIF(INDIRECT(calc!Q$7),$D144,INDIRECT(calc!Q$10)),0)+IFERROR(SUMIF(INDIRECT(calc!Q$8),$D144,INDIRECT(calc!Q$11)),0),"")</f>
        <v>0</v>
      </c>
      <c r="Q144" s="162">
        <f ca="1">IFERROR(IFERROR(SUMIF(INDIRECT(calc!R$6),$D144,INDIRECT(calc!R$9)),0)+IFERROR(SUMIF(INDIRECT(calc!R$7),$D144,INDIRECT(calc!R$10)),0)+IFERROR(SUMIF(INDIRECT(calc!R$8),$D144,INDIRECT(calc!R$11)),0),"")</f>
        <v>0</v>
      </c>
      <c r="R144" s="162">
        <f ca="1">IFERROR(IFERROR(SUMIF(INDIRECT(calc!S$6),$D144,INDIRECT(calc!S$9)),0)+IFERROR(SUMIF(INDIRECT(calc!S$7),$D144,INDIRECT(calc!S$10)),0)+IFERROR(SUMIF(INDIRECT(calc!S$8),$D144,INDIRECT(calc!S$11)),0),"")</f>
        <v>0</v>
      </c>
      <c r="S144" s="162">
        <f ca="1">IFERROR(IFERROR(SUMIF(INDIRECT(calc!T$6),$D144,INDIRECT(calc!T$9)),0)+IFERROR(SUMIF(INDIRECT(calc!T$7),$D144,INDIRECT(calc!T$10)),0)+IFERROR(SUMIF(INDIRECT(calc!T$8),$D144,INDIRECT(calc!T$11)),0),"")</f>
        <v>0</v>
      </c>
      <c r="T144" s="162">
        <f ca="1">IFERROR(IFERROR(SUMIF(INDIRECT(calc!U$6),$D144,INDIRECT(calc!U$9)),0)+IFERROR(SUMIF(INDIRECT(calc!U$7),$D144,INDIRECT(calc!U$10)),0)+IFERROR(SUMIF(INDIRECT(calc!U$8),$D144,INDIRECT(calc!U$11)),0),"")</f>
        <v>0</v>
      </c>
      <c r="U144" s="162">
        <f ca="1">IFERROR(IFERROR(SUMIF(INDIRECT(calc!V$6),$D144,INDIRECT(calc!V$9)),0)+IFERROR(SUMIF(INDIRECT(calc!V$7),$D144,INDIRECT(calc!V$10)),0)+IFERROR(SUMIF(INDIRECT(calc!V$8),$D144,INDIRECT(calc!V$11)),0),"")</f>
        <v>0</v>
      </c>
      <c r="V144" s="162">
        <f ca="1">IFERROR(IFERROR(SUMIF(INDIRECT(calc!W$6),$D144,INDIRECT(calc!W$9)),0)+IFERROR(SUMIF(INDIRECT(calc!W$7),$D144,INDIRECT(calc!W$10)),0)+IFERROR(SUMIF(INDIRECT(calc!W$8),$D144,INDIRECT(calc!W$11)),0),"")</f>
        <v>0</v>
      </c>
      <c r="W144" s="162">
        <f ca="1">IFERROR(IFERROR(SUMIF(INDIRECT(calc!X$6),$D144,INDIRECT(calc!X$9)),0)+IFERROR(SUMIF(INDIRECT(calc!X$7),$D144,INDIRECT(calc!X$10)),0)+IFERROR(SUMIF(INDIRECT(calc!X$8),$D144,INDIRECT(calc!X$11)),0),"")</f>
        <v>0</v>
      </c>
      <c r="Y144" s="151"/>
    </row>
    <row r="145" spans="3:25">
      <c r="C145" s="163" t="str">
        <f t="shared" ca="1" si="6"/>
        <v/>
      </c>
      <c r="D145" s="136" t="str">
        <f>LEFT(Stocks!D145,9)</f>
        <v/>
      </c>
      <c r="E145" s="136" t="str">
        <f ca="1">IF(calc!F145="","",IF(OFFSET(INDIRECT(calc!F145),,-1)&lt;&gt;"",OFFSET(INDIRECT(calc!F145),,-1),IF(OFFSET(INDIRECT(calc!F145),,-2)&lt;&gt;"",OFFSET(INDIRECT(calc!F145),,-2),IF(OFFSET(INDIRECT(calc!F145),,-3)&lt;&gt;"",OFFSET(INDIRECT(calc!F145),,-3),IF(OFFSET(INDIRECT(calc!F145),,-4)&lt;&gt;"",OFFSET(INDIRECT(calc!F145),,-4),IF(OFFSET(INDIRECT(calc!F145),,-5)&lt;&gt;"",OFFSET(INDIRECT(calc!F145),,-5),IF(OFFSET(INDIRECT(calc!F145),,-6),OFFSET(INDIRECT(calc!F145),,-6))))))))</f>
        <v/>
      </c>
      <c r="F145" s="159">
        <f>Stocks!B145</f>
        <v>0</v>
      </c>
      <c r="G145" s="159">
        <f t="shared" ca="1" si="7"/>
        <v>0</v>
      </c>
      <c r="H145" s="165">
        <f t="shared" ca="1" si="8"/>
        <v>0</v>
      </c>
      <c r="I145" s="162">
        <f ca="1">IFERROR(IFERROR(SUMIF(INDIRECT(calc!J$6),$D145,INDIRECT(calc!J$9)),0)+IFERROR(SUMIF(INDIRECT(calc!J$7),$D145,INDIRECT(calc!J$10)),0)+IFERROR(SUMIF(INDIRECT(calc!J$8),$D145,INDIRECT(calc!J$11)),0),"")</f>
        <v>0</v>
      </c>
      <c r="J145" s="162">
        <f ca="1">IFERROR(IFERROR(SUMIF(INDIRECT(calc!K$6),$D145,INDIRECT(calc!K$9)),0)+IFERROR(SUMIF(INDIRECT(calc!K$7),$D145,INDIRECT(calc!K$10)),0)+IFERROR(SUMIF(INDIRECT(calc!K$8),$D145,INDIRECT(calc!K$11)),0),"")</f>
        <v>0</v>
      </c>
      <c r="K145" s="162">
        <f ca="1">IFERROR(SUMIF(INDIRECT(calc!L$6),$D145,INDIRECT(calc!L$9)),0)+IFERROR(SUMIF(INDIRECT(calc!L$7),$D145,INDIRECT(calc!L$10)),0)+IFERROR(SUMIF(INDIRECT(calc!L$8),$D145,INDIRECT(calc!L$11)),0)</f>
        <v>0</v>
      </c>
      <c r="L145" s="162">
        <f ca="1">IFERROR(IFERROR(SUMIF(INDIRECT(calc!M$6),$D145,INDIRECT(calc!M$9)),0)+IFERROR(SUMIF(INDIRECT(calc!M$7),$D145,INDIRECT(calc!M$10)),0)+IFERROR(SUMIF(INDIRECT(calc!M$8),$D145,INDIRECT(calc!M$11)),0),"")</f>
        <v>0</v>
      </c>
      <c r="M145" s="162">
        <f ca="1">IFERROR(IFERROR(SUMIF(INDIRECT(calc!N$6),$D145,INDIRECT(calc!N$9)),0)+IFERROR(SUMIF(INDIRECT(calc!N$7),$D145,INDIRECT(calc!N$10)),0)+IFERROR(SUMIF(INDIRECT(calc!N$8),$D145,INDIRECT(calc!N$11)),0),"")</f>
        <v>0</v>
      </c>
      <c r="N145" s="162">
        <f ca="1">IFERROR(IFERROR(SUMIF(INDIRECT(calc!O$6),$D145,INDIRECT(calc!O$9)),0)+IFERROR(SUMIF(INDIRECT(calc!O$7),$D145,INDIRECT(calc!O$10)),0)+IFERROR(SUMIF(INDIRECT(calc!O$8),$D145,INDIRECT(calc!O$11)),0),"")</f>
        <v>0</v>
      </c>
      <c r="O145" s="162">
        <f ca="1">IFERROR(IFERROR(SUMIF(INDIRECT(calc!P$6),$D145,INDIRECT(calc!P$9)),0)+IFERROR(SUMIF(INDIRECT(calc!P$7),$D145,INDIRECT(calc!P$10)),0)+IFERROR(SUMIF(INDIRECT(calc!P$8),$D145,INDIRECT(calc!P$11)),0),"")</f>
        <v>0</v>
      </c>
      <c r="P145" s="162">
        <f ca="1">IFERROR(IFERROR(SUMIF(INDIRECT(calc!Q$6),$D145,INDIRECT(calc!Q$9)),0)+IFERROR(SUMIF(INDIRECT(calc!Q$7),$D145,INDIRECT(calc!Q$10)),0)+IFERROR(SUMIF(INDIRECT(calc!Q$8),$D145,INDIRECT(calc!Q$11)),0),"")</f>
        <v>0</v>
      </c>
      <c r="Q145" s="162">
        <f ca="1">IFERROR(IFERROR(SUMIF(INDIRECT(calc!R$6),$D145,INDIRECT(calc!R$9)),0)+IFERROR(SUMIF(INDIRECT(calc!R$7),$D145,INDIRECT(calc!R$10)),0)+IFERROR(SUMIF(INDIRECT(calc!R$8),$D145,INDIRECT(calc!R$11)),0),"")</f>
        <v>0</v>
      </c>
      <c r="R145" s="162">
        <f ca="1">IFERROR(IFERROR(SUMIF(INDIRECT(calc!S$6),$D145,INDIRECT(calc!S$9)),0)+IFERROR(SUMIF(INDIRECT(calc!S$7),$D145,INDIRECT(calc!S$10)),0)+IFERROR(SUMIF(INDIRECT(calc!S$8),$D145,INDIRECT(calc!S$11)),0),"")</f>
        <v>0</v>
      </c>
      <c r="S145" s="162">
        <f ca="1">IFERROR(IFERROR(SUMIF(INDIRECT(calc!T$6),$D145,INDIRECT(calc!T$9)),0)+IFERROR(SUMIF(INDIRECT(calc!T$7),$D145,INDIRECT(calc!T$10)),0)+IFERROR(SUMIF(INDIRECT(calc!T$8),$D145,INDIRECT(calc!T$11)),0),"")</f>
        <v>0</v>
      </c>
      <c r="T145" s="162">
        <f ca="1">IFERROR(IFERROR(SUMIF(INDIRECT(calc!U$6),$D145,INDIRECT(calc!U$9)),0)+IFERROR(SUMIF(INDIRECT(calc!U$7),$D145,INDIRECT(calc!U$10)),0)+IFERROR(SUMIF(INDIRECT(calc!U$8),$D145,INDIRECT(calc!U$11)),0),"")</f>
        <v>0</v>
      </c>
      <c r="U145" s="162">
        <f ca="1">IFERROR(IFERROR(SUMIF(INDIRECT(calc!V$6),$D145,INDIRECT(calc!V$9)),0)+IFERROR(SUMIF(INDIRECT(calc!V$7),$D145,INDIRECT(calc!V$10)),0)+IFERROR(SUMIF(INDIRECT(calc!V$8),$D145,INDIRECT(calc!V$11)),0),"")</f>
        <v>0</v>
      </c>
      <c r="V145" s="162">
        <f ca="1">IFERROR(IFERROR(SUMIF(INDIRECT(calc!W$6),$D145,INDIRECT(calc!W$9)),0)+IFERROR(SUMIF(INDIRECT(calc!W$7),$D145,INDIRECT(calc!W$10)),0)+IFERROR(SUMIF(INDIRECT(calc!W$8),$D145,INDIRECT(calc!W$11)),0),"")</f>
        <v>0</v>
      </c>
      <c r="W145" s="162">
        <f ca="1">IFERROR(IFERROR(SUMIF(INDIRECT(calc!X$6),$D145,INDIRECT(calc!X$9)),0)+IFERROR(SUMIF(INDIRECT(calc!X$7),$D145,INDIRECT(calc!X$10)),0)+IFERROR(SUMIF(INDIRECT(calc!X$8),$D145,INDIRECT(calc!X$11)),0),"")</f>
        <v>0</v>
      </c>
      <c r="Y145" s="151"/>
    </row>
    <row r="146" spans="3:25">
      <c r="C146" s="163" t="str">
        <f t="shared" ca="1" si="6"/>
        <v/>
      </c>
      <c r="D146" s="136" t="str">
        <f>LEFT(Stocks!D146,9)</f>
        <v/>
      </c>
      <c r="E146" s="136" t="str">
        <f ca="1">IF(calc!F146="","",IF(OFFSET(INDIRECT(calc!F146),,-1)&lt;&gt;"",OFFSET(INDIRECT(calc!F146),,-1),IF(OFFSET(INDIRECT(calc!F146),,-2)&lt;&gt;"",OFFSET(INDIRECT(calc!F146),,-2),IF(OFFSET(INDIRECT(calc!F146),,-3)&lt;&gt;"",OFFSET(INDIRECT(calc!F146),,-3),IF(OFFSET(INDIRECT(calc!F146),,-4)&lt;&gt;"",OFFSET(INDIRECT(calc!F146),,-4),IF(OFFSET(INDIRECT(calc!F146),,-5)&lt;&gt;"",OFFSET(INDIRECT(calc!F146),,-5),IF(OFFSET(INDIRECT(calc!F146),,-6),OFFSET(INDIRECT(calc!F146),,-6))))))))</f>
        <v/>
      </c>
      <c r="F146" s="159">
        <f>Stocks!B146</f>
        <v>0</v>
      </c>
      <c r="G146" s="159">
        <f t="shared" ca="1" si="7"/>
        <v>0</v>
      </c>
      <c r="H146" s="165">
        <f t="shared" ca="1" si="8"/>
        <v>0</v>
      </c>
      <c r="I146" s="162">
        <f ca="1">IFERROR(IFERROR(SUMIF(INDIRECT(calc!J$6),$D146,INDIRECT(calc!J$9)),0)+IFERROR(SUMIF(INDIRECT(calc!J$7),$D146,INDIRECT(calc!J$10)),0)+IFERROR(SUMIF(INDIRECT(calc!J$8),$D146,INDIRECT(calc!J$11)),0),"")</f>
        <v>0</v>
      </c>
      <c r="J146" s="162">
        <f ca="1">IFERROR(IFERROR(SUMIF(INDIRECT(calc!K$6),$D146,INDIRECT(calc!K$9)),0)+IFERROR(SUMIF(INDIRECT(calc!K$7),$D146,INDIRECT(calc!K$10)),0)+IFERROR(SUMIF(INDIRECT(calc!K$8),$D146,INDIRECT(calc!K$11)),0),"")</f>
        <v>0</v>
      </c>
      <c r="K146" s="162">
        <f ca="1">IFERROR(SUMIF(INDIRECT(calc!L$6),$D146,INDIRECT(calc!L$9)),0)+IFERROR(SUMIF(INDIRECT(calc!L$7),$D146,INDIRECT(calc!L$10)),0)+IFERROR(SUMIF(INDIRECT(calc!L$8),$D146,INDIRECT(calc!L$11)),0)</f>
        <v>0</v>
      </c>
      <c r="L146" s="162">
        <f ca="1">IFERROR(IFERROR(SUMIF(INDIRECT(calc!M$6),$D146,INDIRECT(calc!M$9)),0)+IFERROR(SUMIF(INDIRECT(calc!M$7),$D146,INDIRECT(calc!M$10)),0)+IFERROR(SUMIF(INDIRECT(calc!M$8),$D146,INDIRECT(calc!M$11)),0),"")</f>
        <v>0</v>
      </c>
      <c r="M146" s="162">
        <f ca="1">IFERROR(IFERROR(SUMIF(INDIRECT(calc!N$6),$D146,INDIRECT(calc!N$9)),0)+IFERROR(SUMIF(INDIRECT(calc!N$7),$D146,INDIRECT(calc!N$10)),0)+IFERROR(SUMIF(INDIRECT(calc!N$8),$D146,INDIRECT(calc!N$11)),0),"")</f>
        <v>0</v>
      </c>
      <c r="N146" s="162">
        <f ca="1">IFERROR(IFERROR(SUMIF(INDIRECT(calc!O$6),$D146,INDIRECT(calc!O$9)),0)+IFERROR(SUMIF(INDIRECT(calc!O$7),$D146,INDIRECT(calc!O$10)),0)+IFERROR(SUMIF(INDIRECT(calc!O$8),$D146,INDIRECT(calc!O$11)),0),"")</f>
        <v>0</v>
      </c>
      <c r="O146" s="162">
        <f ca="1">IFERROR(IFERROR(SUMIF(INDIRECT(calc!P$6),$D146,INDIRECT(calc!P$9)),0)+IFERROR(SUMIF(INDIRECT(calc!P$7),$D146,INDIRECT(calc!P$10)),0)+IFERROR(SUMIF(INDIRECT(calc!P$8),$D146,INDIRECT(calc!P$11)),0),"")</f>
        <v>0</v>
      </c>
      <c r="P146" s="162">
        <f ca="1">IFERROR(IFERROR(SUMIF(INDIRECT(calc!Q$6),$D146,INDIRECT(calc!Q$9)),0)+IFERROR(SUMIF(INDIRECT(calc!Q$7),$D146,INDIRECT(calc!Q$10)),0)+IFERROR(SUMIF(INDIRECT(calc!Q$8),$D146,INDIRECT(calc!Q$11)),0),"")</f>
        <v>0</v>
      </c>
      <c r="Q146" s="162">
        <f ca="1">IFERROR(IFERROR(SUMIF(INDIRECT(calc!R$6),$D146,INDIRECT(calc!R$9)),0)+IFERROR(SUMIF(INDIRECT(calc!R$7),$D146,INDIRECT(calc!R$10)),0)+IFERROR(SUMIF(INDIRECT(calc!R$8),$D146,INDIRECT(calc!R$11)),0),"")</f>
        <v>0</v>
      </c>
      <c r="R146" s="162">
        <f ca="1">IFERROR(IFERROR(SUMIF(INDIRECT(calc!S$6),$D146,INDIRECT(calc!S$9)),0)+IFERROR(SUMIF(INDIRECT(calc!S$7),$D146,INDIRECT(calc!S$10)),0)+IFERROR(SUMIF(INDIRECT(calc!S$8),$D146,INDIRECT(calc!S$11)),0),"")</f>
        <v>0</v>
      </c>
      <c r="S146" s="162">
        <f ca="1">IFERROR(IFERROR(SUMIF(INDIRECT(calc!T$6),$D146,INDIRECT(calc!T$9)),0)+IFERROR(SUMIF(INDIRECT(calc!T$7),$D146,INDIRECT(calc!T$10)),0)+IFERROR(SUMIF(INDIRECT(calc!T$8),$D146,INDIRECT(calc!T$11)),0),"")</f>
        <v>0</v>
      </c>
      <c r="T146" s="162">
        <f ca="1">IFERROR(IFERROR(SUMIF(INDIRECT(calc!U$6),$D146,INDIRECT(calc!U$9)),0)+IFERROR(SUMIF(INDIRECT(calc!U$7),$D146,INDIRECT(calc!U$10)),0)+IFERROR(SUMIF(INDIRECT(calc!U$8),$D146,INDIRECT(calc!U$11)),0),"")</f>
        <v>0</v>
      </c>
      <c r="U146" s="162">
        <f ca="1">IFERROR(IFERROR(SUMIF(INDIRECT(calc!V$6),$D146,INDIRECT(calc!V$9)),0)+IFERROR(SUMIF(INDIRECT(calc!V$7),$D146,INDIRECT(calc!V$10)),0)+IFERROR(SUMIF(INDIRECT(calc!V$8),$D146,INDIRECT(calc!V$11)),0),"")</f>
        <v>0</v>
      </c>
      <c r="V146" s="162">
        <f ca="1">IFERROR(IFERROR(SUMIF(INDIRECT(calc!W$6),$D146,INDIRECT(calc!W$9)),0)+IFERROR(SUMIF(INDIRECT(calc!W$7),$D146,INDIRECT(calc!W$10)),0)+IFERROR(SUMIF(INDIRECT(calc!W$8),$D146,INDIRECT(calc!W$11)),0),"")</f>
        <v>0</v>
      </c>
      <c r="W146" s="162">
        <f ca="1">IFERROR(IFERROR(SUMIF(INDIRECT(calc!X$6),$D146,INDIRECT(calc!X$9)),0)+IFERROR(SUMIF(INDIRECT(calc!X$7),$D146,INDIRECT(calc!X$10)),0)+IFERROR(SUMIF(INDIRECT(calc!X$8),$D146,INDIRECT(calc!X$11)),0),"")</f>
        <v>0</v>
      </c>
      <c r="Y146" s="151"/>
    </row>
    <row r="147" spans="3:25">
      <c r="C147" s="163" t="str">
        <f t="shared" ca="1" si="6"/>
        <v/>
      </c>
      <c r="D147" s="136" t="str">
        <f>LEFT(Stocks!D147,9)</f>
        <v/>
      </c>
      <c r="E147" s="136" t="str">
        <f ca="1">IF(calc!F147="","",IF(OFFSET(INDIRECT(calc!F147),,-1)&lt;&gt;"",OFFSET(INDIRECT(calc!F147),,-1),IF(OFFSET(INDIRECT(calc!F147),,-2)&lt;&gt;"",OFFSET(INDIRECT(calc!F147),,-2),IF(OFFSET(INDIRECT(calc!F147),,-3)&lt;&gt;"",OFFSET(INDIRECT(calc!F147),,-3),IF(OFFSET(INDIRECT(calc!F147),,-4)&lt;&gt;"",OFFSET(INDIRECT(calc!F147),,-4),IF(OFFSET(INDIRECT(calc!F147),,-5)&lt;&gt;"",OFFSET(INDIRECT(calc!F147),,-5),IF(OFFSET(INDIRECT(calc!F147),,-6),OFFSET(INDIRECT(calc!F147),,-6))))))))</f>
        <v/>
      </c>
      <c r="F147" s="159">
        <f>Stocks!B147</f>
        <v>0</v>
      </c>
      <c r="G147" s="159">
        <f t="shared" ca="1" si="7"/>
        <v>0</v>
      </c>
      <c r="H147" s="165">
        <f t="shared" ca="1" si="8"/>
        <v>0</v>
      </c>
      <c r="I147" s="162">
        <f ca="1">IFERROR(IFERROR(SUMIF(INDIRECT(calc!J$6),$D147,INDIRECT(calc!J$9)),0)+IFERROR(SUMIF(INDIRECT(calc!J$7),$D147,INDIRECT(calc!J$10)),0)+IFERROR(SUMIF(INDIRECT(calc!J$8),$D147,INDIRECT(calc!J$11)),0),"")</f>
        <v>0</v>
      </c>
      <c r="J147" s="162">
        <f ca="1">IFERROR(IFERROR(SUMIF(INDIRECT(calc!K$6),$D147,INDIRECT(calc!K$9)),0)+IFERROR(SUMIF(INDIRECT(calc!K$7),$D147,INDIRECT(calc!K$10)),0)+IFERROR(SUMIF(INDIRECT(calc!K$8),$D147,INDIRECT(calc!K$11)),0),"")</f>
        <v>0</v>
      </c>
      <c r="K147" s="162">
        <f ca="1">IFERROR(SUMIF(INDIRECT(calc!L$6),$D147,INDIRECT(calc!L$9)),0)+IFERROR(SUMIF(INDIRECT(calc!L$7),$D147,INDIRECT(calc!L$10)),0)+IFERROR(SUMIF(INDIRECT(calc!L$8),$D147,INDIRECT(calc!L$11)),0)</f>
        <v>0</v>
      </c>
      <c r="L147" s="162">
        <f ca="1">IFERROR(IFERROR(SUMIF(INDIRECT(calc!M$6),$D147,INDIRECT(calc!M$9)),0)+IFERROR(SUMIF(INDIRECT(calc!M$7),$D147,INDIRECT(calc!M$10)),0)+IFERROR(SUMIF(INDIRECT(calc!M$8),$D147,INDIRECT(calc!M$11)),0),"")</f>
        <v>0</v>
      </c>
      <c r="M147" s="162">
        <f ca="1">IFERROR(IFERROR(SUMIF(INDIRECT(calc!N$6),$D147,INDIRECT(calc!N$9)),0)+IFERROR(SUMIF(INDIRECT(calc!N$7),$D147,INDIRECT(calc!N$10)),0)+IFERROR(SUMIF(INDIRECT(calc!N$8),$D147,INDIRECT(calc!N$11)),0),"")</f>
        <v>0</v>
      </c>
      <c r="N147" s="162">
        <f ca="1">IFERROR(IFERROR(SUMIF(INDIRECT(calc!O$6),$D147,INDIRECT(calc!O$9)),0)+IFERROR(SUMIF(INDIRECT(calc!O$7),$D147,INDIRECT(calc!O$10)),0)+IFERROR(SUMIF(INDIRECT(calc!O$8),$D147,INDIRECT(calc!O$11)),0),"")</f>
        <v>0</v>
      </c>
      <c r="O147" s="162">
        <f ca="1">IFERROR(IFERROR(SUMIF(INDIRECT(calc!P$6),$D147,INDIRECT(calc!P$9)),0)+IFERROR(SUMIF(INDIRECT(calc!P$7),$D147,INDIRECT(calc!P$10)),0)+IFERROR(SUMIF(INDIRECT(calc!P$8),$D147,INDIRECT(calc!P$11)),0),"")</f>
        <v>0</v>
      </c>
      <c r="P147" s="162">
        <f ca="1">IFERROR(IFERROR(SUMIF(INDIRECT(calc!Q$6),$D147,INDIRECT(calc!Q$9)),0)+IFERROR(SUMIF(INDIRECT(calc!Q$7),$D147,INDIRECT(calc!Q$10)),0)+IFERROR(SUMIF(INDIRECT(calc!Q$8),$D147,INDIRECT(calc!Q$11)),0),"")</f>
        <v>0</v>
      </c>
      <c r="Q147" s="162">
        <f ca="1">IFERROR(IFERROR(SUMIF(INDIRECT(calc!R$6),$D147,INDIRECT(calc!R$9)),0)+IFERROR(SUMIF(INDIRECT(calc!R$7),$D147,INDIRECT(calc!R$10)),0)+IFERROR(SUMIF(INDIRECT(calc!R$8),$D147,INDIRECT(calc!R$11)),0),"")</f>
        <v>0</v>
      </c>
      <c r="R147" s="162">
        <f ca="1">IFERROR(IFERROR(SUMIF(INDIRECT(calc!S$6),$D147,INDIRECT(calc!S$9)),0)+IFERROR(SUMIF(INDIRECT(calc!S$7),$D147,INDIRECT(calc!S$10)),0)+IFERROR(SUMIF(INDIRECT(calc!S$8),$D147,INDIRECT(calc!S$11)),0),"")</f>
        <v>0</v>
      </c>
      <c r="S147" s="162">
        <f ca="1">IFERROR(IFERROR(SUMIF(INDIRECT(calc!T$6),$D147,INDIRECT(calc!T$9)),0)+IFERROR(SUMIF(INDIRECT(calc!T$7),$D147,INDIRECT(calc!T$10)),0)+IFERROR(SUMIF(INDIRECT(calc!T$8),$D147,INDIRECT(calc!T$11)),0),"")</f>
        <v>0</v>
      </c>
      <c r="T147" s="162">
        <f ca="1">IFERROR(IFERROR(SUMIF(INDIRECT(calc!U$6),$D147,INDIRECT(calc!U$9)),0)+IFERROR(SUMIF(INDIRECT(calc!U$7),$D147,INDIRECT(calc!U$10)),0)+IFERROR(SUMIF(INDIRECT(calc!U$8),$D147,INDIRECT(calc!U$11)),0),"")</f>
        <v>0</v>
      </c>
      <c r="U147" s="162">
        <f ca="1">IFERROR(IFERROR(SUMIF(INDIRECT(calc!V$6),$D147,INDIRECT(calc!V$9)),0)+IFERROR(SUMIF(INDIRECT(calc!V$7),$D147,INDIRECT(calc!V$10)),0)+IFERROR(SUMIF(INDIRECT(calc!V$8),$D147,INDIRECT(calc!V$11)),0),"")</f>
        <v>0</v>
      </c>
      <c r="V147" s="162">
        <f ca="1">IFERROR(IFERROR(SUMIF(INDIRECT(calc!W$6),$D147,INDIRECT(calc!W$9)),0)+IFERROR(SUMIF(INDIRECT(calc!W$7),$D147,INDIRECT(calc!W$10)),0)+IFERROR(SUMIF(INDIRECT(calc!W$8),$D147,INDIRECT(calc!W$11)),0),"")</f>
        <v>0</v>
      </c>
      <c r="W147" s="162">
        <f ca="1">IFERROR(IFERROR(SUMIF(INDIRECT(calc!X$6),$D147,INDIRECT(calc!X$9)),0)+IFERROR(SUMIF(INDIRECT(calc!X$7),$D147,INDIRECT(calc!X$10)),0)+IFERROR(SUMIF(INDIRECT(calc!X$8),$D147,INDIRECT(calc!X$11)),0),"")</f>
        <v>0</v>
      </c>
      <c r="Y147" s="151"/>
    </row>
    <row r="148" spans="3:25">
      <c r="C148" s="163" t="str">
        <f t="shared" ca="1" si="6"/>
        <v/>
      </c>
      <c r="D148" s="136" t="str">
        <f>LEFT(Stocks!D148,9)</f>
        <v/>
      </c>
      <c r="E148" s="136" t="str">
        <f ca="1">IF(calc!F148="","",IF(OFFSET(INDIRECT(calc!F148),,-1)&lt;&gt;"",OFFSET(INDIRECT(calc!F148),,-1),IF(OFFSET(INDIRECT(calc!F148),,-2)&lt;&gt;"",OFFSET(INDIRECT(calc!F148),,-2),IF(OFFSET(INDIRECT(calc!F148),,-3)&lt;&gt;"",OFFSET(INDIRECT(calc!F148),,-3),IF(OFFSET(INDIRECT(calc!F148),,-4)&lt;&gt;"",OFFSET(INDIRECT(calc!F148),,-4),IF(OFFSET(INDIRECT(calc!F148),,-5)&lt;&gt;"",OFFSET(INDIRECT(calc!F148),,-5),IF(OFFSET(INDIRECT(calc!F148),,-6),OFFSET(INDIRECT(calc!F148),,-6))))))))</f>
        <v/>
      </c>
      <c r="F148" s="159">
        <f>Stocks!B148</f>
        <v>0</v>
      </c>
      <c r="G148" s="159">
        <f t="shared" ca="1" si="7"/>
        <v>0</v>
      </c>
      <c r="H148" s="165">
        <f t="shared" ca="1" si="8"/>
        <v>0</v>
      </c>
      <c r="I148" s="162">
        <f ca="1">IFERROR(IFERROR(SUMIF(INDIRECT(calc!J$6),$D148,INDIRECT(calc!J$9)),0)+IFERROR(SUMIF(INDIRECT(calc!J$7),$D148,INDIRECT(calc!J$10)),0)+IFERROR(SUMIF(INDIRECT(calc!J$8),$D148,INDIRECT(calc!J$11)),0),"")</f>
        <v>0</v>
      </c>
      <c r="J148" s="162">
        <f ca="1">IFERROR(IFERROR(SUMIF(INDIRECT(calc!K$6),$D148,INDIRECT(calc!K$9)),0)+IFERROR(SUMIF(INDIRECT(calc!K$7),$D148,INDIRECT(calc!K$10)),0)+IFERROR(SUMIF(INDIRECT(calc!K$8),$D148,INDIRECT(calc!K$11)),0),"")</f>
        <v>0</v>
      </c>
      <c r="K148" s="162">
        <f ca="1">IFERROR(SUMIF(INDIRECT(calc!L$6),$D148,INDIRECT(calc!L$9)),0)+IFERROR(SUMIF(INDIRECT(calc!L$7),$D148,INDIRECT(calc!L$10)),0)+IFERROR(SUMIF(INDIRECT(calc!L$8),$D148,INDIRECT(calc!L$11)),0)</f>
        <v>0</v>
      </c>
      <c r="L148" s="162">
        <f ca="1">IFERROR(IFERROR(SUMIF(INDIRECT(calc!M$6),$D148,INDIRECT(calc!M$9)),0)+IFERROR(SUMIF(INDIRECT(calc!M$7),$D148,INDIRECT(calc!M$10)),0)+IFERROR(SUMIF(INDIRECT(calc!M$8),$D148,INDIRECT(calc!M$11)),0),"")</f>
        <v>0</v>
      </c>
      <c r="M148" s="162">
        <f ca="1">IFERROR(IFERROR(SUMIF(INDIRECT(calc!N$6),$D148,INDIRECT(calc!N$9)),0)+IFERROR(SUMIF(INDIRECT(calc!N$7),$D148,INDIRECT(calc!N$10)),0)+IFERROR(SUMIF(INDIRECT(calc!N$8),$D148,INDIRECT(calc!N$11)),0),"")</f>
        <v>0</v>
      </c>
      <c r="N148" s="162">
        <f ca="1">IFERROR(IFERROR(SUMIF(INDIRECT(calc!O$6),$D148,INDIRECT(calc!O$9)),0)+IFERROR(SUMIF(INDIRECT(calc!O$7),$D148,INDIRECT(calc!O$10)),0)+IFERROR(SUMIF(INDIRECT(calc!O$8),$D148,INDIRECT(calc!O$11)),0),"")</f>
        <v>0</v>
      </c>
      <c r="O148" s="162">
        <f ca="1">IFERROR(IFERROR(SUMIF(INDIRECT(calc!P$6),$D148,INDIRECT(calc!P$9)),0)+IFERROR(SUMIF(INDIRECT(calc!P$7),$D148,INDIRECT(calc!P$10)),0)+IFERROR(SUMIF(INDIRECT(calc!P$8),$D148,INDIRECT(calc!P$11)),0),"")</f>
        <v>0</v>
      </c>
      <c r="P148" s="162">
        <f ca="1">IFERROR(IFERROR(SUMIF(INDIRECT(calc!Q$6),$D148,INDIRECT(calc!Q$9)),0)+IFERROR(SUMIF(INDIRECT(calc!Q$7),$D148,INDIRECT(calc!Q$10)),0)+IFERROR(SUMIF(INDIRECT(calc!Q$8),$D148,INDIRECT(calc!Q$11)),0),"")</f>
        <v>0</v>
      </c>
      <c r="Q148" s="162">
        <f ca="1">IFERROR(IFERROR(SUMIF(INDIRECT(calc!R$6),$D148,INDIRECT(calc!R$9)),0)+IFERROR(SUMIF(INDIRECT(calc!R$7),$D148,INDIRECT(calc!R$10)),0)+IFERROR(SUMIF(INDIRECT(calc!R$8),$D148,INDIRECT(calc!R$11)),0),"")</f>
        <v>0</v>
      </c>
      <c r="R148" s="162">
        <f ca="1">IFERROR(IFERROR(SUMIF(INDIRECT(calc!S$6),$D148,INDIRECT(calc!S$9)),0)+IFERROR(SUMIF(INDIRECT(calc!S$7),$D148,INDIRECT(calc!S$10)),0)+IFERROR(SUMIF(INDIRECT(calc!S$8),$D148,INDIRECT(calc!S$11)),0),"")</f>
        <v>0</v>
      </c>
      <c r="S148" s="162">
        <f ca="1">IFERROR(IFERROR(SUMIF(INDIRECT(calc!T$6),$D148,INDIRECT(calc!T$9)),0)+IFERROR(SUMIF(INDIRECT(calc!T$7),$D148,INDIRECT(calc!T$10)),0)+IFERROR(SUMIF(INDIRECT(calc!T$8),$D148,INDIRECT(calc!T$11)),0),"")</f>
        <v>0</v>
      </c>
      <c r="T148" s="162">
        <f ca="1">IFERROR(IFERROR(SUMIF(INDIRECT(calc!U$6),$D148,INDIRECT(calc!U$9)),0)+IFERROR(SUMIF(INDIRECT(calc!U$7),$D148,INDIRECT(calc!U$10)),0)+IFERROR(SUMIF(INDIRECT(calc!U$8),$D148,INDIRECT(calc!U$11)),0),"")</f>
        <v>0</v>
      </c>
      <c r="U148" s="162">
        <f ca="1">IFERROR(IFERROR(SUMIF(INDIRECT(calc!V$6),$D148,INDIRECT(calc!V$9)),0)+IFERROR(SUMIF(INDIRECT(calc!V$7),$D148,INDIRECT(calc!V$10)),0)+IFERROR(SUMIF(INDIRECT(calc!V$8),$D148,INDIRECT(calc!V$11)),0),"")</f>
        <v>0</v>
      </c>
      <c r="V148" s="162">
        <f ca="1">IFERROR(IFERROR(SUMIF(INDIRECT(calc!W$6),$D148,INDIRECT(calc!W$9)),0)+IFERROR(SUMIF(INDIRECT(calc!W$7),$D148,INDIRECT(calc!W$10)),0)+IFERROR(SUMIF(INDIRECT(calc!W$8),$D148,INDIRECT(calc!W$11)),0),"")</f>
        <v>0</v>
      </c>
      <c r="W148" s="162">
        <f ca="1">IFERROR(IFERROR(SUMIF(INDIRECT(calc!X$6),$D148,INDIRECT(calc!X$9)),0)+IFERROR(SUMIF(INDIRECT(calc!X$7),$D148,INDIRECT(calc!X$10)),0)+IFERROR(SUMIF(INDIRECT(calc!X$8),$D148,INDIRECT(calc!X$11)),0),"")</f>
        <v>0</v>
      </c>
      <c r="Y148" s="151"/>
    </row>
    <row r="149" spans="3:25">
      <c r="C149" s="163" t="str">
        <f t="shared" ca="1" si="6"/>
        <v/>
      </c>
      <c r="D149" s="136" t="str">
        <f>LEFT(Stocks!D149,9)</f>
        <v/>
      </c>
      <c r="E149" s="136" t="str">
        <f ca="1">IF(calc!F149="","",IF(OFFSET(INDIRECT(calc!F149),,-1)&lt;&gt;"",OFFSET(INDIRECT(calc!F149),,-1),IF(OFFSET(INDIRECT(calc!F149),,-2)&lt;&gt;"",OFFSET(INDIRECT(calc!F149),,-2),IF(OFFSET(INDIRECT(calc!F149),,-3)&lt;&gt;"",OFFSET(INDIRECT(calc!F149),,-3),IF(OFFSET(INDIRECT(calc!F149),,-4)&lt;&gt;"",OFFSET(INDIRECT(calc!F149),,-4),IF(OFFSET(INDIRECT(calc!F149),,-5)&lt;&gt;"",OFFSET(INDIRECT(calc!F149),,-5),IF(OFFSET(INDIRECT(calc!F149),,-6),OFFSET(INDIRECT(calc!F149),,-6))))))))</f>
        <v/>
      </c>
      <c r="F149" s="159">
        <f>Stocks!B149</f>
        <v>0</v>
      </c>
      <c r="G149" s="159">
        <f t="shared" ca="1" si="7"/>
        <v>0</v>
      </c>
      <c r="H149" s="165">
        <f t="shared" ca="1" si="8"/>
        <v>0</v>
      </c>
      <c r="I149" s="162">
        <f ca="1">IFERROR(IFERROR(SUMIF(INDIRECT(calc!J$6),$D149,INDIRECT(calc!J$9)),0)+IFERROR(SUMIF(INDIRECT(calc!J$7),$D149,INDIRECT(calc!J$10)),0)+IFERROR(SUMIF(INDIRECT(calc!J$8),$D149,INDIRECT(calc!J$11)),0),"")</f>
        <v>0</v>
      </c>
      <c r="J149" s="162">
        <f ca="1">IFERROR(IFERROR(SUMIF(INDIRECT(calc!K$6),$D149,INDIRECT(calc!K$9)),0)+IFERROR(SUMIF(INDIRECT(calc!K$7),$D149,INDIRECT(calc!K$10)),0)+IFERROR(SUMIF(INDIRECT(calc!K$8),$D149,INDIRECT(calc!K$11)),0),"")</f>
        <v>0</v>
      </c>
      <c r="K149" s="162">
        <f ca="1">IFERROR(SUMIF(INDIRECT(calc!L$6),$D149,INDIRECT(calc!L$9)),0)+IFERROR(SUMIF(INDIRECT(calc!L$7),$D149,INDIRECT(calc!L$10)),0)+IFERROR(SUMIF(INDIRECT(calc!L$8),$D149,INDIRECT(calc!L$11)),0)</f>
        <v>0</v>
      </c>
      <c r="L149" s="162">
        <f ca="1">IFERROR(IFERROR(SUMIF(INDIRECT(calc!M$6),$D149,INDIRECT(calc!M$9)),0)+IFERROR(SUMIF(INDIRECT(calc!M$7),$D149,INDIRECT(calc!M$10)),0)+IFERROR(SUMIF(INDIRECT(calc!M$8),$D149,INDIRECT(calc!M$11)),0),"")</f>
        <v>0</v>
      </c>
      <c r="M149" s="162">
        <f ca="1">IFERROR(IFERROR(SUMIF(INDIRECT(calc!N$6),$D149,INDIRECT(calc!N$9)),0)+IFERROR(SUMIF(INDIRECT(calc!N$7),$D149,INDIRECT(calc!N$10)),0)+IFERROR(SUMIF(INDIRECT(calc!N$8),$D149,INDIRECT(calc!N$11)),0),"")</f>
        <v>0</v>
      </c>
      <c r="N149" s="162">
        <f ca="1">IFERROR(IFERROR(SUMIF(INDIRECT(calc!O$6),$D149,INDIRECT(calc!O$9)),0)+IFERROR(SUMIF(INDIRECT(calc!O$7),$D149,INDIRECT(calc!O$10)),0)+IFERROR(SUMIF(INDIRECT(calc!O$8),$D149,INDIRECT(calc!O$11)),0),"")</f>
        <v>0</v>
      </c>
      <c r="O149" s="162">
        <f ca="1">IFERROR(IFERROR(SUMIF(INDIRECT(calc!P$6),$D149,INDIRECT(calc!P$9)),0)+IFERROR(SUMIF(INDIRECT(calc!P$7),$D149,INDIRECT(calc!P$10)),0)+IFERROR(SUMIF(INDIRECT(calc!P$8),$D149,INDIRECT(calc!P$11)),0),"")</f>
        <v>0</v>
      </c>
      <c r="P149" s="162">
        <f ca="1">IFERROR(IFERROR(SUMIF(INDIRECT(calc!Q$6),$D149,INDIRECT(calc!Q$9)),0)+IFERROR(SUMIF(INDIRECT(calc!Q$7),$D149,INDIRECT(calc!Q$10)),0)+IFERROR(SUMIF(INDIRECT(calc!Q$8),$D149,INDIRECT(calc!Q$11)),0),"")</f>
        <v>0</v>
      </c>
      <c r="Q149" s="162">
        <f ca="1">IFERROR(IFERROR(SUMIF(INDIRECT(calc!R$6),$D149,INDIRECT(calc!R$9)),0)+IFERROR(SUMIF(INDIRECT(calc!R$7),$D149,INDIRECT(calc!R$10)),0)+IFERROR(SUMIF(INDIRECT(calc!R$8),$D149,INDIRECT(calc!R$11)),0),"")</f>
        <v>0</v>
      </c>
      <c r="R149" s="162">
        <f ca="1">IFERROR(IFERROR(SUMIF(INDIRECT(calc!S$6),$D149,INDIRECT(calc!S$9)),0)+IFERROR(SUMIF(INDIRECT(calc!S$7),$D149,INDIRECT(calc!S$10)),0)+IFERROR(SUMIF(INDIRECT(calc!S$8),$D149,INDIRECT(calc!S$11)),0),"")</f>
        <v>0</v>
      </c>
      <c r="S149" s="162">
        <f ca="1">IFERROR(IFERROR(SUMIF(INDIRECT(calc!T$6),$D149,INDIRECT(calc!T$9)),0)+IFERROR(SUMIF(INDIRECT(calc!T$7),$D149,INDIRECT(calc!T$10)),0)+IFERROR(SUMIF(INDIRECT(calc!T$8),$D149,INDIRECT(calc!T$11)),0),"")</f>
        <v>0</v>
      </c>
      <c r="T149" s="162">
        <f ca="1">IFERROR(IFERROR(SUMIF(INDIRECT(calc!U$6),$D149,INDIRECT(calc!U$9)),0)+IFERROR(SUMIF(INDIRECT(calc!U$7),$D149,INDIRECT(calc!U$10)),0)+IFERROR(SUMIF(INDIRECT(calc!U$8),$D149,INDIRECT(calc!U$11)),0),"")</f>
        <v>0</v>
      </c>
      <c r="U149" s="162">
        <f ca="1">IFERROR(IFERROR(SUMIF(INDIRECT(calc!V$6),$D149,INDIRECT(calc!V$9)),0)+IFERROR(SUMIF(INDIRECT(calc!V$7),$D149,INDIRECT(calc!V$10)),0)+IFERROR(SUMIF(INDIRECT(calc!V$8),$D149,INDIRECT(calc!V$11)),0),"")</f>
        <v>0</v>
      </c>
      <c r="V149" s="162">
        <f ca="1">IFERROR(IFERROR(SUMIF(INDIRECT(calc!W$6),$D149,INDIRECT(calc!W$9)),0)+IFERROR(SUMIF(INDIRECT(calc!W$7),$D149,INDIRECT(calc!W$10)),0)+IFERROR(SUMIF(INDIRECT(calc!W$8),$D149,INDIRECT(calc!W$11)),0),"")</f>
        <v>0</v>
      </c>
      <c r="W149" s="162">
        <f ca="1">IFERROR(IFERROR(SUMIF(INDIRECT(calc!X$6),$D149,INDIRECT(calc!X$9)),0)+IFERROR(SUMIF(INDIRECT(calc!X$7),$D149,INDIRECT(calc!X$10)),0)+IFERROR(SUMIF(INDIRECT(calc!X$8),$D149,INDIRECT(calc!X$11)),0),"")</f>
        <v>0</v>
      </c>
      <c r="Y149" s="151"/>
    </row>
    <row r="150" spans="3:25">
      <c r="C150" s="163" t="str">
        <f t="shared" ca="1" si="6"/>
        <v/>
      </c>
      <c r="D150" s="136" t="str">
        <f>LEFT(Stocks!D150,9)</f>
        <v/>
      </c>
      <c r="E150" s="136" t="str">
        <f ca="1">IF(calc!F150="","",IF(OFFSET(INDIRECT(calc!F150),,-1)&lt;&gt;"",OFFSET(INDIRECT(calc!F150),,-1),IF(OFFSET(INDIRECT(calc!F150),,-2)&lt;&gt;"",OFFSET(INDIRECT(calc!F150),,-2),IF(OFFSET(INDIRECT(calc!F150),,-3)&lt;&gt;"",OFFSET(INDIRECT(calc!F150),,-3),IF(OFFSET(INDIRECT(calc!F150),,-4)&lt;&gt;"",OFFSET(INDIRECT(calc!F150),,-4),IF(OFFSET(INDIRECT(calc!F150),,-5)&lt;&gt;"",OFFSET(INDIRECT(calc!F150),,-5),IF(OFFSET(INDIRECT(calc!F150),,-6),OFFSET(INDIRECT(calc!F150),,-6))))))))</f>
        <v/>
      </c>
      <c r="F150" s="159">
        <f>Stocks!B150</f>
        <v>0</v>
      </c>
      <c r="G150" s="159">
        <f t="shared" ca="1" si="7"/>
        <v>0</v>
      </c>
      <c r="H150" s="165">
        <f t="shared" ca="1" si="8"/>
        <v>0</v>
      </c>
      <c r="I150" s="162">
        <f ca="1">IFERROR(IFERROR(SUMIF(INDIRECT(calc!J$6),$D150,INDIRECT(calc!J$9)),0)+IFERROR(SUMIF(INDIRECT(calc!J$7),$D150,INDIRECT(calc!J$10)),0)+IFERROR(SUMIF(INDIRECT(calc!J$8),$D150,INDIRECT(calc!J$11)),0),"")</f>
        <v>0</v>
      </c>
      <c r="J150" s="162">
        <f ca="1">IFERROR(IFERROR(SUMIF(INDIRECT(calc!K$6),$D150,INDIRECT(calc!K$9)),0)+IFERROR(SUMIF(INDIRECT(calc!K$7),$D150,INDIRECT(calc!K$10)),0)+IFERROR(SUMIF(INDIRECT(calc!K$8),$D150,INDIRECT(calc!K$11)),0),"")</f>
        <v>0</v>
      </c>
      <c r="K150" s="162">
        <f ca="1">IFERROR(SUMIF(INDIRECT(calc!L$6),$D150,INDIRECT(calc!L$9)),0)+IFERROR(SUMIF(INDIRECT(calc!L$7),$D150,INDIRECT(calc!L$10)),0)+IFERROR(SUMIF(INDIRECT(calc!L$8),$D150,INDIRECT(calc!L$11)),0)</f>
        <v>0</v>
      </c>
      <c r="L150" s="162">
        <f ca="1">IFERROR(IFERROR(SUMIF(INDIRECT(calc!M$6),$D150,INDIRECT(calc!M$9)),0)+IFERROR(SUMIF(INDIRECT(calc!M$7),$D150,INDIRECT(calc!M$10)),0)+IFERROR(SUMIF(INDIRECT(calc!M$8),$D150,INDIRECT(calc!M$11)),0),"")</f>
        <v>0</v>
      </c>
      <c r="M150" s="162">
        <f ca="1">IFERROR(IFERROR(SUMIF(INDIRECT(calc!N$6),$D150,INDIRECT(calc!N$9)),0)+IFERROR(SUMIF(INDIRECT(calc!N$7),$D150,INDIRECT(calc!N$10)),0)+IFERROR(SUMIF(INDIRECT(calc!N$8),$D150,INDIRECT(calc!N$11)),0),"")</f>
        <v>0</v>
      </c>
      <c r="N150" s="162">
        <f ca="1">IFERROR(IFERROR(SUMIF(INDIRECT(calc!O$6),$D150,INDIRECT(calc!O$9)),0)+IFERROR(SUMIF(INDIRECT(calc!O$7),$D150,INDIRECT(calc!O$10)),0)+IFERROR(SUMIF(INDIRECT(calc!O$8),$D150,INDIRECT(calc!O$11)),0),"")</f>
        <v>0</v>
      </c>
      <c r="O150" s="162">
        <f ca="1">IFERROR(IFERROR(SUMIF(INDIRECT(calc!P$6),$D150,INDIRECT(calc!P$9)),0)+IFERROR(SUMIF(INDIRECT(calc!P$7),$D150,INDIRECT(calc!P$10)),0)+IFERROR(SUMIF(INDIRECT(calc!P$8),$D150,INDIRECT(calc!P$11)),0),"")</f>
        <v>0</v>
      </c>
      <c r="P150" s="162">
        <f ca="1">IFERROR(IFERROR(SUMIF(INDIRECT(calc!Q$6),$D150,INDIRECT(calc!Q$9)),0)+IFERROR(SUMIF(INDIRECT(calc!Q$7),$D150,INDIRECT(calc!Q$10)),0)+IFERROR(SUMIF(INDIRECT(calc!Q$8),$D150,INDIRECT(calc!Q$11)),0),"")</f>
        <v>0</v>
      </c>
      <c r="Q150" s="162">
        <f ca="1">IFERROR(IFERROR(SUMIF(INDIRECT(calc!R$6),$D150,INDIRECT(calc!R$9)),0)+IFERROR(SUMIF(INDIRECT(calc!R$7),$D150,INDIRECT(calc!R$10)),0)+IFERROR(SUMIF(INDIRECT(calc!R$8),$D150,INDIRECT(calc!R$11)),0),"")</f>
        <v>0</v>
      </c>
      <c r="R150" s="162">
        <f ca="1">IFERROR(IFERROR(SUMIF(INDIRECT(calc!S$6),$D150,INDIRECT(calc!S$9)),0)+IFERROR(SUMIF(INDIRECT(calc!S$7),$D150,INDIRECT(calc!S$10)),0)+IFERROR(SUMIF(INDIRECT(calc!S$8),$D150,INDIRECT(calc!S$11)),0),"")</f>
        <v>0</v>
      </c>
      <c r="S150" s="162">
        <f ca="1">IFERROR(IFERROR(SUMIF(INDIRECT(calc!T$6),$D150,INDIRECT(calc!T$9)),0)+IFERROR(SUMIF(INDIRECT(calc!T$7),$D150,INDIRECT(calc!T$10)),0)+IFERROR(SUMIF(INDIRECT(calc!T$8),$D150,INDIRECT(calc!T$11)),0),"")</f>
        <v>0</v>
      </c>
      <c r="T150" s="162">
        <f ca="1">IFERROR(IFERROR(SUMIF(INDIRECT(calc!U$6),$D150,INDIRECT(calc!U$9)),0)+IFERROR(SUMIF(INDIRECT(calc!U$7),$D150,INDIRECT(calc!U$10)),0)+IFERROR(SUMIF(INDIRECT(calc!U$8),$D150,INDIRECT(calc!U$11)),0),"")</f>
        <v>0</v>
      </c>
      <c r="U150" s="162">
        <f ca="1">IFERROR(IFERROR(SUMIF(INDIRECT(calc!V$6),$D150,INDIRECT(calc!V$9)),0)+IFERROR(SUMIF(INDIRECT(calc!V$7),$D150,INDIRECT(calc!V$10)),0)+IFERROR(SUMIF(INDIRECT(calc!V$8),$D150,INDIRECT(calc!V$11)),0),"")</f>
        <v>0</v>
      </c>
      <c r="V150" s="162">
        <f ca="1">IFERROR(IFERROR(SUMIF(INDIRECT(calc!W$6),$D150,INDIRECT(calc!W$9)),0)+IFERROR(SUMIF(INDIRECT(calc!W$7),$D150,INDIRECT(calc!W$10)),0)+IFERROR(SUMIF(INDIRECT(calc!W$8),$D150,INDIRECT(calc!W$11)),0),"")</f>
        <v>0</v>
      </c>
      <c r="W150" s="162">
        <f ca="1">IFERROR(IFERROR(SUMIF(INDIRECT(calc!X$6),$D150,INDIRECT(calc!X$9)),0)+IFERROR(SUMIF(INDIRECT(calc!X$7),$D150,INDIRECT(calc!X$10)),0)+IFERROR(SUMIF(INDIRECT(calc!X$8),$D150,INDIRECT(calc!X$11)),0),"")</f>
        <v>0</v>
      </c>
      <c r="Y150" s="151"/>
    </row>
    <row r="151" spans="3:25">
      <c r="C151" s="163" t="str">
        <f t="shared" ca="1" si="6"/>
        <v/>
      </c>
      <c r="D151" s="136" t="str">
        <f>LEFT(Stocks!D151,9)</f>
        <v/>
      </c>
      <c r="E151" s="136" t="str">
        <f ca="1">IF(calc!F151="","",IF(OFFSET(INDIRECT(calc!F151),,-1)&lt;&gt;"",OFFSET(INDIRECT(calc!F151),,-1),IF(OFFSET(INDIRECT(calc!F151),,-2)&lt;&gt;"",OFFSET(INDIRECT(calc!F151),,-2),IF(OFFSET(INDIRECT(calc!F151),,-3)&lt;&gt;"",OFFSET(INDIRECT(calc!F151),,-3),IF(OFFSET(INDIRECT(calc!F151),,-4)&lt;&gt;"",OFFSET(INDIRECT(calc!F151),,-4),IF(OFFSET(INDIRECT(calc!F151),,-5)&lt;&gt;"",OFFSET(INDIRECT(calc!F151),,-5),IF(OFFSET(INDIRECT(calc!F151),,-6),OFFSET(INDIRECT(calc!F151),,-6))))))))</f>
        <v/>
      </c>
      <c r="F151" s="159">
        <f>Stocks!B151</f>
        <v>0</v>
      </c>
      <c r="G151" s="159">
        <f t="shared" ca="1" si="7"/>
        <v>0</v>
      </c>
      <c r="H151" s="165">
        <f t="shared" ca="1" si="8"/>
        <v>0</v>
      </c>
      <c r="I151" s="162">
        <f ca="1">IFERROR(IFERROR(SUMIF(INDIRECT(calc!J$6),$D151,INDIRECT(calc!J$9)),0)+IFERROR(SUMIF(INDIRECT(calc!J$7),$D151,INDIRECT(calc!J$10)),0)+IFERROR(SUMIF(INDIRECT(calc!J$8),$D151,INDIRECT(calc!J$11)),0),"")</f>
        <v>0</v>
      </c>
      <c r="J151" s="162">
        <f ca="1">IFERROR(IFERROR(SUMIF(INDIRECT(calc!K$6),$D151,INDIRECT(calc!K$9)),0)+IFERROR(SUMIF(INDIRECT(calc!K$7),$D151,INDIRECT(calc!K$10)),0)+IFERROR(SUMIF(INDIRECT(calc!K$8),$D151,INDIRECT(calc!K$11)),0),"")</f>
        <v>0</v>
      </c>
      <c r="K151" s="162">
        <f ca="1">IFERROR(SUMIF(INDIRECT(calc!L$6),$D151,INDIRECT(calc!L$9)),0)+IFERROR(SUMIF(INDIRECT(calc!L$7),$D151,INDIRECT(calc!L$10)),0)+IFERROR(SUMIF(INDIRECT(calc!L$8),$D151,INDIRECT(calc!L$11)),0)</f>
        <v>0</v>
      </c>
      <c r="L151" s="162">
        <f ca="1">IFERROR(IFERROR(SUMIF(INDIRECT(calc!M$6),$D151,INDIRECT(calc!M$9)),0)+IFERROR(SUMIF(INDIRECT(calc!M$7),$D151,INDIRECT(calc!M$10)),0)+IFERROR(SUMIF(INDIRECT(calc!M$8),$D151,INDIRECT(calc!M$11)),0),"")</f>
        <v>0</v>
      </c>
      <c r="M151" s="162">
        <f ca="1">IFERROR(IFERROR(SUMIF(INDIRECT(calc!N$6),$D151,INDIRECT(calc!N$9)),0)+IFERROR(SUMIF(INDIRECT(calc!N$7),$D151,INDIRECT(calc!N$10)),0)+IFERROR(SUMIF(INDIRECT(calc!N$8),$D151,INDIRECT(calc!N$11)),0),"")</f>
        <v>0</v>
      </c>
      <c r="N151" s="162">
        <f ca="1">IFERROR(IFERROR(SUMIF(INDIRECT(calc!O$6),$D151,INDIRECT(calc!O$9)),0)+IFERROR(SUMIF(INDIRECT(calc!O$7),$D151,INDIRECT(calc!O$10)),0)+IFERROR(SUMIF(INDIRECT(calc!O$8),$D151,INDIRECT(calc!O$11)),0),"")</f>
        <v>0</v>
      </c>
      <c r="O151" s="162">
        <f ca="1">IFERROR(IFERROR(SUMIF(INDIRECT(calc!P$6),$D151,INDIRECT(calc!P$9)),0)+IFERROR(SUMIF(INDIRECT(calc!P$7),$D151,INDIRECT(calc!P$10)),0)+IFERROR(SUMIF(INDIRECT(calc!P$8),$D151,INDIRECT(calc!P$11)),0),"")</f>
        <v>0</v>
      </c>
      <c r="P151" s="162">
        <f ca="1">IFERROR(IFERROR(SUMIF(INDIRECT(calc!Q$6),$D151,INDIRECT(calc!Q$9)),0)+IFERROR(SUMIF(INDIRECT(calc!Q$7),$D151,INDIRECT(calc!Q$10)),0)+IFERROR(SUMIF(INDIRECT(calc!Q$8),$D151,INDIRECT(calc!Q$11)),0),"")</f>
        <v>0</v>
      </c>
      <c r="Q151" s="162">
        <f ca="1">IFERROR(IFERROR(SUMIF(INDIRECT(calc!R$6),$D151,INDIRECT(calc!R$9)),0)+IFERROR(SUMIF(INDIRECT(calc!R$7),$D151,INDIRECT(calc!R$10)),0)+IFERROR(SUMIF(INDIRECT(calc!R$8),$D151,INDIRECT(calc!R$11)),0),"")</f>
        <v>0</v>
      </c>
      <c r="R151" s="162">
        <f ca="1">IFERROR(IFERROR(SUMIF(INDIRECT(calc!S$6),$D151,INDIRECT(calc!S$9)),0)+IFERROR(SUMIF(INDIRECT(calc!S$7),$D151,INDIRECT(calc!S$10)),0)+IFERROR(SUMIF(INDIRECT(calc!S$8),$D151,INDIRECT(calc!S$11)),0),"")</f>
        <v>0</v>
      </c>
      <c r="S151" s="162">
        <f ca="1">IFERROR(IFERROR(SUMIF(INDIRECT(calc!T$6),$D151,INDIRECT(calc!T$9)),0)+IFERROR(SUMIF(INDIRECT(calc!T$7),$D151,INDIRECT(calc!T$10)),0)+IFERROR(SUMIF(INDIRECT(calc!T$8),$D151,INDIRECT(calc!T$11)),0),"")</f>
        <v>0</v>
      </c>
      <c r="T151" s="162">
        <f ca="1">IFERROR(IFERROR(SUMIF(INDIRECT(calc!U$6),$D151,INDIRECT(calc!U$9)),0)+IFERROR(SUMIF(INDIRECT(calc!U$7),$D151,INDIRECT(calc!U$10)),0)+IFERROR(SUMIF(INDIRECT(calc!U$8),$D151,INDIRECT(calc!U$11)),0),"")</f>
        <v>0</v>
      </c>
      <c r="U151" s="162">
        <f ca="1">IFERROR(IFERROR(SUMIF(INDIRECT(calc!V$6),$D151,INDIRECT(calc!V$9)),0)+IFERROR(SUMIF(INDIRECT(calc!V$7),$D151,INDIRECT(calc!V$10)),0)+IFERROR(SUMIF(INDIRECT(calc!V$8),$D151,INDIRECT(calc!V$11)),0),"")</f>
        <v>0</v>
      </c>
      <c r="V151" s="162">
        <f ca="1">IFERROR(IFERROR(SUMIF(INDIRECT(calc!W$6),$D151,INDIRECT(calc!W$9)),0)+IFERROR(SUMIF(INDIRECT(calc!W$7),$D151,INDIRECT(calc!W$10)),0)+IFERROR(SUMIF(INDIRECT(calc!W$8),$D151,INDIRECT(calc!W$11)),0),"")</f>
        <v>0</v>
      </c>
      <c r="W151" s="162">
        <f ca="1">IFERROR(IFERROR(SUMIF(INDIRECT(calc!X$6),$D151,INDIRECT(calc!X$9)),0)+IFERROR(SUMIF(INDIRECT(calc!X$7),$D151,INDIRECT(calc!X$10)),0)+IFERROR(SUMIF(INDIRECT(calc!X$8),$D151,INDIRECT(calc!X$11)),0),"")</f>
        <v>0</v>
      </c>
      <c r="Y151" s="151"/>
    </row>
    <row r="152" spans="3:25">
      <c r="C152" s="163" t="str">
        <f t="shared" ca="1" si="6"/>
        <v/>
      </c>
      <c r="D152" s="136" t="str">
        <f>LEFT(Stocks!D152,9)</f>
        <v/>
      </c>
      <c r="E152" s="136" t="str">
        <f ca="1">IF(calc!F152="","",IF(OFFSET(INDIRECT(calc!F152),,-1)&lt;&gt;"",OFFSET(INDIRECT(calc!F152),,-1),IF(OFFSET(INDIRECT(calc!F152),,-2)&lt;&gt;"",OFFSET(INDIRECT(calc!F152),,-2),IF(OFFSET(INDIRECT(calc!F152),,-3)&lt;&gt;"",OFFSET(INDIRECT(calc!F152),,-3),IF(OFFSET(INDIRECT(calc!F152),,-4)&lt;&gt;"",OFFSET(INDIRECT(calc!F152),,-4),IF(OFFSET(INDIRECT(calc!F152),,-5)&lt;&gt;"",OFFSET(INDIRECT(calc!F152),,-5),IF(OFFSET(INDIRECT(calc!F152),,-6),OFFSET(INDIRECT(calc!F152),,-6))))))))</f>
        <v/>
      </c>
      <c r="F152" s="159">
        <f>Stocks!B152</f>
        <v>0</v>
      </c>
      <c r="G152" s="159">
        <f t="shared" ca="1" si="7"/>
        <v>0</v>
      </c>
      <c r="H152" s="165">
        <f t="shared" ca="1" si="8"/>
        <v>0</v>
      </c>
      <c r="I152" s="162">
        <f ca="1">IFERROR(IFERROR(SUMIF(INDIRECT(calc!J$6),$D152,INDIRECT(calc!J$9)),0)+IFERROR(SUMIF(INDIRECT(calc!J$7),$D152,INDIRECT(calc!J$10)),0)+IFERROR(SUMIF(INDIRECT(calc!J$8),$D152,INDIRECT(calc!J$11)),0),"")</f>
        <v>0</v>
      </c>
      <c r="J152" s="162">
        <f ca="1">IFERROR(IFERROR(SUMIF(INDIRECT(calc!K$6),$D152,INDIRECT(calc!K$9)),0)+IFERROR(SUMIF(INDIRECT(calc!K$7),$D152,INDIRECT(calc!K$10)),0)+IFERROR(SUMIF(INDIRECT(calc!K$8),$D152,INDIRECT(calc!K$11)),0),"")</f>
        <v>0</v>
      </c>
      <c r="K152" s="162">
        <f ca="1">IFERROR(SUMIF(INDIRECT(calc!L$6),$D152,INDIRECT(calc!L$9)),0)+IFERROR(SUMIF(INDIRECT(calc!L$7),$D152,INDIRECT(calc!L$10)),0)+IFERROR(SUMIF(INDIRECT(calc!L$8),$D152,INDIRECT(calc!L$11)),0)</f>
        <v>0</v>
      </c>
      <c r="L152" s="162">
        <f ca="1">IFERROR(IFERROR(SUMIF(INDIRECT(calc!M$6),$D152,INDIRECT(calc!M$9)),0)+IFERROR(SUMIF(INDIRECT(calc!M$7),$D152,INDIRECT(calc!M$10)),0)+IFERROR(SUMIF(INDIRECT(calc!M$8),$D152,INDIRECT(calc!M$11)),0),"")</f>
        <v>0</v>
      </c>
      <c r="M152" s="162">
        <f ca="1">IFERROR(IFERROR(SUMIF(INDIRECT(calc!N$6),$D152,INDIRECT(calc!N$9)),0)+IFERROR(SUMIF(INDIRECT(calc!N$7),$D152,INDIRECT(calc!N$10)),0)+IFERROR(SUMIF(INDIRECT(calc!N$8),$D152,INDIRECT(calc!N$11)),0),"")</f>
        <v>0</v>
      </c>
      <c r="N152" s="162">
        <f ca="1">IFERROR(IFERROR(SUMIF(INDIRECT(calc!O$6),$D152,INDIRECT(calc!O$9)),0)+IFERROR(SUMIF(INDIRECT(calc!O$7),$D152,INDIRECT(calc!O$10)),0)+IFERROR(SUMIF(INDIRECT(calc!O$8),$D152,INDIRECT(calc!O$11)),0),"")</f>
        <v>0</v>
      </c>
      <c r="O152" s="162">
        <f ca="1">IFERROR(IFERROR(SUMIF(INDIRECT(calc!P$6),$D152,INDIRECT(calc!P$9)),0)+IFERROR(SUMIF(INDIRECT(calc!P$7),$D152,INDIRECT(calc!P$10)),0)+IFERROR(SUMIF(INDIRECT(calc!P$8),$D152,INDIRECT(calc!P$11)),0),"")</f>
        <v>0</v>
      </c>
      <c r="P152" s="162">
        <f ca="1">IFERROR(IFERROR(SUMIF(INDIRECT(calc!Q$6),$D152,INDIRECT(calc!Q$9)),0)+IFERROR(SUMIF(INDIRECT(calc!Q$7),$D152,INDIRECT(calc!Q$10)),0)+IFERROR(SUMIF(INDIRECT(calc!Q$8),$D152,INDIRECT(calc!Q$11)),0),"")</f>
        <v>0</v>
      </c>
      <c r="Q152" s="162">
        <f ca="1">IFERROR(IFERROR(SUMIF(INDIRECT(calc!R$6),$D152,INDIRECT(calc!R$9)),0)+IFERROR(SUMIF(INDIRECT(calc!R$7),$D152,INDIRECT(calc!R$10)),0)+IFERROR(SUMIF(INDIRECT(calc!R$8),$D152,INDIRECT(calc!R$11)),0),"")</f>
        <v>0</v>
      </c>
      <c r="R152" s="162">
        <f ca="1">IFERROR(IFERROR(SUMIF(INDIRECT(calc!S$6),$D152,INDIRECT(calc!S$9)),0)+IFERROR(SUMIF(INDIRECT(calc!S$7),$D152,INDIRECT(calc!S$10)),0)+IFERROR(SUMIF(INDIRECT(calc!S$8),$D152,INDIRECT(calc!S$11)),0),"")</f>
        <v>0</v>
      </c>
      <c r="S152" s="162">
        <f ca="1">IFERROR(IFERROR(SUMIF(INDIRECT(calc!T$6),$D152,INDIRECT(calc!T$9)),0)+IFERROR(SUMIF(INDIRECT(calc!T$7),$D152,INDIRECT(calc!T$10)),0)+IFERROR(SUMIF(INDIRECT(calc!T$8),$D152,INDIRECT(calc!T$11)),0),"")</f>
        <v>0</v>
      </c>
      <c r="T152" s="162">
        <f ca="1">IFERROR(IFERROR(SUMIF(INDIRECT(calc!U$6),$D152,INDIRECT(calc!U$9)),0)+IFERROR(SUMIF(INDIRECT(calc!U$7),$D152,INDIRECT(calc!U$10)),0)+IFERROR(SUMIF(INDIRECT(calc!U$8),$D152,INDIRECT(calc!U$11)),0),"")</f>
        <v>0</v>
      </c>
      <c r="U152" s="162">
        <f ca="1">IFERROR(IFERROR(SUMIF(INDIRECT(calc!V$6),$D152,INDIRECT(calc!V$9)),0)+IFERROR(SUMIF(INDIRECT(calc!V$7),$D152,INDIRECT(calc!V$10)),0)+IFERROR(SUMIF(INDIRECT(calc!V$8),$D152,INDIRECT(calc!V$11)),0),"")</f>
        <v>0</v>
      </c>
      <c r="V152" s="162">
        <f ca="1">IFERROR(IFERROR(SUMIF(INDIRECT(calc!W$6),$D152,INDIRECT(calc!W$9)),0)+IFERROR(SUMIF(INDIRECT(calc!W$7),$D152,INDIRECT(calc!W$10)),0)+IFERROR(SUMIF(INDIRECT(calc!W$8),$D152,INDIRECT(calc!W$11)),0),"")</f>
        <v>0</v>
      </c>
      <c r="W152" s="162">
        <f ca="1">IFERROR(IFERROR(SUMIF(INDIRECT(calc!X$6),$D152,INDIRECT(calc!X$9)),0)+IFERROR(SUMIF(INDIRECT(calc!X$7),$D152,INDIRECT(calc!X$10)),0)+IFERROR(SUMIF(INDIRECT(calc!X$8),$D152,INDIRECT(calc!X$11)),0),"")</f>
        <v>0</v>
      </c>
      <c r="Y152" s="151"/>
    </row>
    <row r="153" spans="3:25">
      <c r="C153" s="163" t="str">
        <f t="shared" ca="1" si="6"/>
        <v/>
      </c>
      <c r="D153" s="136" t="str">
        <f>LEFT(Stocks!D153,9)</f>
        <v/>
      </c>
      <c r="E153" s="136" t="str">
        <f ca="1">IF(calc!F153="","",IF(OFFSET(INDIRECT(calc!F153),,-1)&lt;&gt;"",OFFSET(INDIRECT(calc!F153),,-1),IF(OFFSET(INDIRECT(calc!F153),,-2)&lt;&gt;"",OFFSET(INDIRECT(calc!F153),,-2),IF(OFFSET(INDIRECT(calc!F153),,-3)&lt;&gt;"",OFFSET(INDIRECT(calc!F153),,-3),IF(OFFSET(INDIRECT(calc!F153),,-4)&lt;&gt;"",OFFSET(INDIRECT(calc!F153),,-4),IF(OFFSET(INDIRECT(calc!F153),,-5)&lt;&gt;"",OFFSET(INDIRECT(calc!F153),,-5),IF(OFFSET(INDIRECT(calc!F153),,-6),OFFSET(INDIRECT(calc!F153),,-6))))))))</f>
        <v/>
      </c>
      <c r="F153" s="159">
        <f>Stocks!B153</f>
        <v>0</v>
      </c>
      <c r="G153" s="159">
        <f t="shared" ca="1" si="7"/>
        <v>0</v>
      </c>
      <c r="H153" s="165">
        <f t="shared" ca="1" si="8"/>
        <v>0</v>
      </c>
      <c r="I153" s="162">
        <f ca="1">IFERROR(IFERROR(SUMIF(INDIRECT(calc!J$6),$D153,INDIRECT(calc!J$9)),0)+IFERROR(SUMIF(INDIRECT(calc!J$7),$D153,INDIRECT(calc!J$10)),0)+IFERROR(SUMIF(INDIRECT(calc!J$8),$D153,INDIRECT(calc!J$11)),0),"")</f>
        <v>0</v>
      </c>
      <c r="J153" s="162">
        <f ca="1">IFERROR(IFERROR(SUMIF(INDIRECT(calc!K$6),$D153,INDIRECT(calc!K$9)),0)+IFERROR(SUMIF(INDIRECT(calc!K$7),$D153,INDIRECT(calc!K$10)),0)+IFERROR(SUMIF(INDIRECT(calc!K$8),$D153,INDIRECT(calc!K$11)),0),"")</f>
        <v>0</v>
      </c>
      <c r="K153" s="162">
        <f ca="1">IFERROR(SUMIF(INDIRECT(calc!L$6),$D153,INDIRECT(calc!L$9)),0)+IFERROR(SUMIF(INDIRECT(calc!L$7),$D153,INDIRECT(calc!L$10)),0)+IFERROR(SUMIF(INDIRECT(calc!L$8),$D153,INDIRECT(calc!L$11)),0)</f>
        <v>0</v>
      </c>
      <c r="L153" s="162">
        <f ca="1">IFERROR(IFERROR(SUMIF(INDIRECT(calc!M$6),$D153,INDIRECT(calc!M$9)),0)+IFERROR(SUMIF(INDIRECT(calc!M$7),$D153,INDIRECT(calc!M$10)),0)+IFERROR(SUMIF(INDIRECT(calc!M$8),$D153,INDIRECT(calc!M$11)),0),"")</f>
        <v>0</v>
      </c>
      <c r="M153" s="162">
        <f ca="1">IFERROR(IFERROR(SUMIF(INDIRECT(calc!N$6),$D153,INDIRECT(calc!N$9)),0)+IFERROR(SUMIF(INDIRECT(calc!N$7),$D153,INDIRECT(calc!N$10)),0)+IFERROR(SUMIF(INDIRECT(calc!N$8),$D153,INDIRECT(calc!N$11)),0),"")</f>
        <v>0</v>
      </c>
      <c r="N153" s="162">
        <f ca="1">IFERROR(IFERROR(SUMIF(INDIRECT(calc!O$6),$D153,INDIRECT(calc!O$9)),0)+IFERROR(SUMIF(INDIRECT(calc!O$7),$D153,INDIRECT(calc!O$10)),0)+IFERROR(SUMIF(INDIRECT(calc!O$8),$D153,INDIRECT(calc!O$11)),0),"")</f>
        <v>0</v>
      </c>
      <c r="O153" s="162">
        <f ca="1">IFERROR(IFERROR(SUMIF(INDIRECT(calc!P$6),$D153,INDIRECT(calc!P$9)),0)+IFERROR(SUMIF(INDIRECT(calc!P$7),$D153,INDIRECT(calc!P$10)),0)+IFERROR(SUMIF(INDIRECT(calc!P$8),$D153,INDIRECT(calc!P$11)),0),"")</f>
        <v>0</v>
      </c>
      <c r="P153" s="162">
        <f ca="1">IFERROR(IFERROR(SUMIF(INDIRECT(calc!Q$6),$D153,INDIRECT(calc!Q$9)),0)+IFERROR(SUMIF(INDIRECT(calc!Q$7),$D153,INDIRECT(calc!Q$10)),0)+IFERROR(SUMIF(INDIRECT(calc!Q$8),$D153,INDIRECT(calc!Q$11)),0),"")</f>
        <v>0</v>
      </c>
      <c r="Q153" s="162">
        <f ca="1">IFERROR(IFERROR(SUMIF(INDIRECT(calc!R$6),$D153,INDIRECT(calc!R$9)),0)+IFERROR(SUMIF(INDIRECT(calc!R$7),$D153,INDIRECT(calc!R$10)),0)+IFERROR(SUMIF(INDIRECT(calc!R$8),$D153,INDIRECT(calc!R$11)),0),"")</f>
        <v>0</v>
      </c>
      <c r="R153" s="162">
        <f ca="1">IFERROR(IFERROR(SUMIF(INDIRECT(calc!S$6),$D153,INDIRECT(calc!S$9)),0)+IFERROR(SUMIF(INDIRECT(calc!S$7),$D153,INDIRECT(calc!S$10)),0)+IFERROR(SUMIF(INDIRECT(calc!S$8),$D153,INDIRECT(calc!S$11)),0),"")</f>
        <v>0</v>
      </c>
      <c r="S153" s="162">
        <f ca="1">IFERROR(IFERROR(SUMIF(INDIRECT(calc!T$6),$D153,INDIRECT(calc!T$9)),0)+IFERROR(SUMIF(INDIRECT(calc!T$7),$D153,INDIRECT(calc!T$10)),0)+IFERROR(SUMIF(INDIRECT(calc!T$8),$D153,INDIRECT(calc!T$11)),0),"")</f>
        <v>0</v>
      </c>
      <c r="T153" s="162">
        <f ca="1">IFERROR(IFERROR(SUMIF(INDIRECT(calc!U$6),$D153,INDIRECT(calc!U$9)),0)+IFERROR(SUMIF(INDIRECT(calc!U$7),$D153,INDIRECT(calc!U$10)),0)+IFERROR(SUMIF(INDIRECT(calc!U$8),$D153,INDIRECT(calc!U$11)),0),"")</f>
        <v>0</v>
      </c>
      <c r="U153" s="162">
        <f ca="1">IFERROR(IFERROR(SUMIF(INDIRECT(calc!V$6),$D153,INDIRECT(calc!V$9)),0)+IFERROR(SUMIF(INDIRECT(calc!V$7),$D153,INDIRECT(calc!V$10)),0)+IFERROR(SUMIF(INDIRECT(calc!V$8),$D153,INDIRECT(calc!V$11)),0),"")</f>
        <v>0</v>
      </c>
      <c r="V153" s="162">
        <f ca="1">IFERROR(IFERROR(SUMIF(INDIRECT(calc!W$6),$D153,INDIRECT(calc!W$9)),0)+IFERROR(SUMIF(INDIRECT(calc!W$7),$D153,INDIRECT(calc!W$10)),0)+IFERROR(SUMIF(INDIRECT(calc!W$8),$D153,INDIRECT(calc!W$11)),0),"")</f>
        <v>0</v>
      </c>
      <c r="W153" s="162">
        <f ca="1">IFERROR(IFERROR(SUMIF(INDIRECT(calc!X$6),$D153,INDIRECT(calc!X$9)),0)+IFERROR(SUMIF(INDIRECT(calc!X$7),$D153,INDIRECT(calc!X$10)),0)+IFERROR(SUMIF(INDIRECT(calc!X$8),$D153,INDIRECT(calc!X$11)),0),"")</f>
        <v>0</v>
      </c>
      <c r="Y153" s="151"/>
    </row>
    <row r="154" spans="3:25">
      <c r="C154" s="163" t="str">
        <f t="shared" ca="1" si="6"/>
        <v/>
      </c>
      <c r="D154" s="136" t="str">
        <f>LEFT(Stocks!D154,9)</f>
        <v/>
      </c>
      <c r="E154" s="136" t="str">
        <f ca="1">IF(calc!F154="","",IF(OFFSET(INDIRECT(calc!F154),,-1)&lt;&gt;"",OFFSET(INDIRECT(calc!F154),,-1),IF(OFFSET(INDIRECT(calc!F154),,-2)&lt;&gt;"",OFFSET(INDIRECT(calc!F154),,-2),IF(OFFSET(INDIRECT(calc!F154),,-3)&lt;&gt;"",OFFSET(INDIRECT(calc!F154),,-3),IF(OFFSET(INDIRECT(calc!F154),,-4)&lt;&gt;"",OFFSET(INDIRECT(calc!F154),,-4),IF(OFFSET(INDIRECT(calc!F154),,-5)&lt;&gt;"",OFFSET(INDIRECT(calc!F154),,-5),IF(OFFSET(INDIRECT(calc!F154),,-6),OFFSET(INDIRECT(calc!F154),,-6))))))))</f>
        <v/>
      </c>
      <c r="F154" s="159">
        <f>Stocks!B154</f>
        <v>0</v>
      </c>
      <c r="G154" s="159">
        <f t="shared" ca="1" si="7"/>
        <v>0</v>
      </c>
      <c r="H154" s="165">
        <f t="shared" ca="1" si="8"/>
        <v>0</v>
      </c>
      <c r="I154" s="162">
        <f ca="1">IFERROR(IFERROR(SUMIF(INDIRECT(calc!J$6),$D154,INDIRECT(calc!J$9)),0)+IFERROR(SUMIF(INDIRECT(calc!J$7),$D154,INDIRECT(calc!J$10)),0)+IFERROR(SUMIF(INDIRECT(calc!J$8),$D154,INDIRECT(calc!J$11)),0),"")</f>
        <v>0</v>
      </c>
      <c r="J154" s="162">
        <f ca="1">IFERROR(IFERROR(SUMIF(INDIRECT(calc!K$6),$D154,INDIRECT(calc!K$9)),0)+IFERROR(SUMIF(INDIRECT(calc!K$7),$D154,INDIRECT(calc!K$10)),0)+IFERROR(SUMIF(INDIRECT(calc!K$8),$D154,INDIRECT(calc!K$11)),0),"")</f>
        <v>0</v>
      </c>
      <c r="K154" s="162">
        <f ca="1">IFERROR(SUMIF(INDIRECT(calc!L$6),$D154,INDIRECT(calc!L$9)),0)+IFERROR(SUMIF(INDIRECT(calc!L$7),$D154,INDIRECT(calc!L$10)),0)+IFERROR(SUMIF(INDIRECT(calc!L$8),$D154,INDIRECT(calc!L$11)),0)</f>
        <v>0</v>
      </c>
      <c r="L154" s="162">
        <f ca="1">IFERROR(IFERROR(SUMIF(INDIRECT(calc!M$6),$D154,INDIRECT(calc!M$9)),0)+IFERROR(SUMIF(INDIRECT(calc!M$7),$D154,INDIRECT(calc!M$10)),0)+IFERROR(SUMIF(INDIRECT(calc!M$8),$D154,INDIRECT(calc!M$11)),0),"")</f>
        <v>0</v>
      </c>
      <c r="M154" s="162">
        <f ca="1">IFERROR(IFERROR(SUMIF(INDIRECT(calc!N$6),$D154,INDIRECT(calc!N$9)),0)+IFERROR(SUMIF(INDIRECT(calc!N$7),$D154,INDIRECT(calc!N$10)),0)+IFERROR(SUMIF(INDIRECT(calc!N$8),$D154,INDIRECT(calc!N$11)),0),"")</f>
        <v>0</v>
      </c>
      <c r="N154" s="162">
        <f ca="1">IFERROR(IFERROR(SUMIF(INDIRECT(calc!O$6),$D154,INDIRECT(calc!O$9)),0)+IFERROR(SUMIF(INDIRECT(calc!O$7),$D154,INDIRECT(calc!O$10)),0)+IFERROR(SUMIF(INDIRECT(calc!O$8),$D154,INDIRECT(calc!O$11)),0),"")</f>
        <v>0</v>
      </c>
      <c r="O154" s="162">
        <f ca="1">IFERROR(IFERROR(SUMIF(INDIRECT(calc!P$6),$D154,INDIRECT(calc!P$9)),0)+IFERROR(SUMIF(INDIRECT(calc!P$7),$D154,INDIRECT(calc!P$10)),0)+IFERROR(SUMIF(INDIRECT(calc!P$8),$D154,INDIRECT(calc!P$11)),0),"")</f>
        <v>0</v>
      </c>
      <c r="P154" s="162">
        <f ca="1">IFERROR(IFERROR(SUMIF(INDIRECT(calc!Q$6),$D154,INDIRECT(calc!Q$9)),0)+IFERROR(SUMIF(INDIRECT(calc!Q$7),$D154,INDIRECT(calc!Q$10)),0)+IFERROR(SUMIF(INDIRECT(calc!Q$8),$D154,INDIRECT(calc!Q$11)),0),"")</f>
        <v>0</v>
      </c>
      <c r="Q154" s="162">
        <f ca="1">IFERROR(IFERROR(SUMIF(INDIRECT(calc!R$6),$D154,INDIRECT(calc!R$9)),0)+IFERROR(SUMIF(INDIRECT(calc!R$7),$D154,INDIRECT(calc!R$10)),0)+IFERROR(SUMIF(INDIRECT(calc!R$8),$D154,INDIRECT(calc!R$11)),0),"")</f>
        <v>0</v>
      </c>
      <c r="R154" s="162">
        <f ca="1">IFERROR(IFERROR(SUMIF(INDIRECT(calc!S$6),$D154,INDIRECT(calc!S$9)),0)+IFERROR(SUMIF(INDIRECT(calc!S$7),$D154,INDIRECT(calc!S$10)),0)+IFERROR(SUMIF(INDIRECT(calc!S$8),$D154,INDIRECT(calc!S$11)),0),"")</f>
        <v>0</v>
      </c>
      <c r="S154" s="162">
        <f ca="1">IFERROR(IFERROR(SUMIF(INDIRECT(calc!T$6),$D154,INDIRECT(calc!T$9)),0)+IFERROR(SUMIF(INDIRECT(calc!T$7),$D154,INDIRECT(calc!T$10)),0)+IFERROR(SUMIF(INDIRECT(calc!T$8),$D154,INDIRECT(calc!T$11)),0),"")</f>
        <v>0</v>
      </c>
      <c r="T154" s="162">
        <f ca="1">IFERROR(IFERROR(SUMIF(INDIRECT(calc!U$6),$D154,INDIRECT(calc!U$9)),0)+IFERROR(SUMIF(INDIRECT(calc!U$7),$D154,INDIRECT(calc!U$10)),0)+IFERROR(SUMIF(INDIRECT(calc!U$8),$D154,INDIRECT(calc!U$11)),0),"")</f>
        <v>0</v>
      </c>
      <c r="U154" s="162">
        <f ca="1">IFERROR(IFERROR(SUMIF(INDIRECT(calc!V$6),$D154,INDIRECT(calc!V$9)),0)+IFERROR(SUMIF(INDIRECT(calc!V$7),$D154,INDIRECT(calc!V$10)),0)+IFERROR(SUMIF(INDIRECT(calc!V$8),$D154,INDIRECT(calc!V$11)),0),"")</f>
        <v>0</v>
      </c>
      <c r="V154" s="162">
        <f ca="1">IFERROR(IFERROR(SUMIF(INDIRECT(calc!W$6),$D154,INDIRECT(calc!W$9)),0)+IFERROR(SUMIF(INDIRECT(calc!W$7),$D154,INDIRECT(calc!W$10)),0)+IFERROR(SUMIF(INDIRECT(calc!W$8),$D154,INDIRECT(calc!W$11)),0),"")</f>
        <v>0</v>
      </c>
      <c r="W154" s="162">
        <f ca="1">IFERROR(IFERROR(SUMIF(INDIRECT(calc!X$6),$D154,INDIRECT(calc!X$9)),0)+IFERROR(SUMIF(INDIRECT(calc!X$7),$D154,INDIRECT(calc!X$10)),0)+IFERROR(SUMIF(INDIRECT(calc!X$8),$D154,INDIRECT(calc!X$11)),0),"")</f>
        <v>0</v>
      </c>
      <c r="Y154" s="151"/>
    </row>
    <row r="155" spans="3:25">
      <c r="C155" s="163" t="str">
        <f t="shared" ca="1" si="6"/>
        <v/>
      </c>
      <c r="D155" s="136" t="str">
        <f>LEFT(Stocks!D155,9)</f>
        <v/>
      </c>
      <c r="E155" s="136" t="str">
        <f ca="1">IF(calc!F155="","",IF(OFFSET(INDIRECT(calc!F155),,-1)&lt;&gt;"",OFFSET(INDIRECT(calc!F155),,-1),IF(OFFSET(INDIRECT(calc!F155),,-2)&lt;&gt;"",OFFSET(INDIRECT(calc!F155),,-2),IF(OFFSET(INDIRECT(calc!F155),,-3)&lt;&gt;"",OFFSET(INDIRECT(calc!F155),,-3),IF(OFFSET(INDIRECT(calc!F155),,-4)&lt;&gt;"",OFFSET(INDIRECT(calc!F155),,-4),IF(OFFSET(INDIRECT(calc!F155),,-5)&lt;&gt;"",OFFSET(INDIRECT(calc!F155),,-5),IF(OFFSET(INDIRECT(calc!F155),,-6),OFFSET(INDIRECT(calc!F155),,-6))))))))</f>
        <v/>
      </c>
      <c r="F155" s="159">
        <f>Stocks!B155</f>
        <v>0</v>
      </c>
      <c r="G155" s="159">
        <f t="shared" ca="1" si="7"/>
        <v>0</v>
      </c>
      <c r="H155" s="165">
        <f t="shared" ca="1" si="8"/>
        <v>0</v>
      </c>
      <c r="I155" s="162">
        <f ca="1">IFERROR(IFERROR(SUMIF(INDIRECT(calc!J$6),$D155,INDIRECT(calc!J$9)),0)+IFERROR(SUMIF(INDIRECT(calc!J$7),$D155,INDIRECT(calc!J$10)),0)+IFERROR(SUMIF(INDIRECT(calc!J$8),$D155,INDIRECT(calc!J$11)),0),"")</f>
        <v>0</v>
      </c>
      <c r="J155" s="162">
        <f ca="1">IFERROR(IFERROR(SUMIF(INDIRECT(calc!K$6),$D155,INDIRECT(calc!K$9)),0)+IFERROR(SUMIF(INDIRECT(calc!K$7),$D155,INDIRECT(calc!K$10)),0)+IFERROR(SUMIF(INDIRECT(calc!K$8),$D155,INDIRECT(calc!K$11)),0),"")</f>
        <v>0</v>
      </c>
      <c r="K155" s="162">
        <f ca="1">IFERROR(SUMIF(INDIRECT(calc!L$6),$D155,INDIRECT(calc!L$9)),0)+IFERROR(SUMIF(INDIRECT(calc!L$7),$D155,INDIRECT(calc!L$10)),0)+IFERROR(SUMIF(INDIRECT(calc!L$8),$D155,INDIRECT(calc!L$11)),0)</f>
        <v>0</v>
      </c>
      <c r="L155" s="162">
        <f ca="1">IFERROR(IFERROR(SUMIF(INDIRECT(calc!M$6),$D155,INDIRECT(calc!M$9)),0)+IFERROR(SUMIF(INDIRECT(calc!M$7),$D155,INDIRECT(calc!M$10)),0)+IFERROR(SUMIF(INDIRECT(calc!M$8),$D155,INDIRECT(calc!M$11)),0),"")</f>
        <v>0</v>
      </c>
      <c r="M155" s="162">
        <f ca="1">IFERROR(IFERROR(SUMIF(INDIRECT(calc!N$6),$D155,INDIRECT(calc!N$9)),0)+IFERROR(SUMIF(INDIRECT(calc!N$7),$D155,INDIRECT(calc!N$10)),0)+IFERROR(SUMIF(INDIRECT(calc!N$8),$D155,INDIRECT(calc!N$11)),0),"")</f>
        <v>0</v>
      </c>
      <c r="N155" s="162">
        <f ca="1">IFERROR(IFERROR(SUMIF(INDIRECT(calc!O$6),$D155,INDIRECT(calc!O$9)),0)+IFERROR(SUMIF(INDIRECT(calc!O$7),$D155,INDIRECT(calc!O$10)),0)+IFERROR(SUMIF(INDIRECT(calc!O$8),$D155,INDIRECT(calc!O$11)),0),"")</f>
        <v>0</v>
      </c>
      <c r="O155" s="162">
        <f ca="1">IFERROR(IFERROR(SUMIF(INDIRECT(calc!P$6),$D155,INDIRECT(calc!P$9)),0)+IFERROR(SUMIF(INDIRECT(calc!P$7),$D155,INDIRECT(calc!P$10)),0)+IFERROR(SUMIF(INDIRECT(calc!P$8),$D155,INDIRECT(calc!P$11)),0),"")</f>
        <v>0</v>
      </c>
      <c r="P155" s="162">
        <f ca="1">IFERROR(IFERROR(SUMIF(INDIRECT(calc!Q$6),$D155,INDIRECT(calc!Q$9)),0)+IFERROR(SUMIF(INDIRECT(calc!Q$7),$D155,INDIRECT(calc!Q$10)),0)+IFERROR(SUMIF(INDIRECT(calc!Q$8),$D155,INDIRECT(calc!Q$11)),0),"")</f>
        <v>0</v>
      </c>
      <c r="Q155" s="162">
        <f ca="1">IFERROR(IFERROR(SUMIF(INDIRECT(calc!R$6),$D155,INDIRECT(calc!R$9)),0)+IFERROR(SUMIF(INDIRECT(calc!R$7),$D155,INDIRECT(calc!R$10)),0)+IFERROR(SUMIF(INDIRECT(calc!R$8),$D155,INDIRECT(calc!R$11)),0),"")</f>
        <v>0</v>
      </c>
      <c r="R155" s="162">
        <f ca="1">IFERROR(IFERROR(SUMIF(INDIRECT(calc!S$6),$D155,INDIRECT(calc!S$9)),0)+IFERROR(SUMIF(INDIRECT(calc!S$7),$D155,INDIRECT(calc!S$10)),0)+IFERROR(SUMIF(INDIRECT(calc!S$8),$D155,INDIRECT(calc!S$11)),0),"")</f>
        <v>0</v>
      </c>
      <c r="S155" s="162">
        <f ca="1">IFERROR(IFERROR(SUMIF(INDIRECT(calc!T$6),$D155,INDIRECT(calc!T$9)),0)+IFERROR(SUMIF(INDIRECT(calc!T$7),$D155,INDIRECT(calc!T$10)),0)+IFERROR(SUMIF(INDIRECT(calc!T$8),$D155,INDIRECT(calc!T$11)),0),"")</f>
        <v>0</v>
      </c>
      <c r="T155" s="162">
        <f ca="1">IFERROR(IFERROR(SUMIF(INDIRECT(calc!U$6),$D155,INDIRECT(calc!U$9)),0)+IFERROR(SUMIF(INDIRECT(calc!U$7),$D155,INDIRECT(calc!U$10)),0)+IFERROR(SUMIF(INDIRECT(calc!U$8),$D155,INDIRECT(calc!U$11)),0),"")</f>
        <v>0</v>
      </c>
      <c r="U155" s="162">
        <f ca="1">IFERROR(IFERROR(SUMIF(INDIRECT(calc!V$6),$D155,INDIRECT(calc!V$9)),0)+IFERROR(SUMIF(INDIRECT(calc!V$7),$D155,INDIRECT(calc!V$10)),0)+IFERROR(SUMIF(INDIRECT(calc!V$8),$D155,INDIRECT(calc!V$11)),0),"")</f>
        <v>0</v>
      </c>
      <c r="V155" s="162">
        <f ca="1">IFERROR(IFERROR(SUMIF(INDIRECT(calc!W$6),$D155,INDIRECT(calc!W$9)),0)+IFERROR(SUMIF(INDIRECT(calc!W$7),$D155,INDIRECT(calc!W$10)),0)+IFERROR(SUMIF(INDIRECT(calc!W$8),$D155,INDIRECT(calc!W$11)),0),"")</f>
        <v>0</v>
      </c>
      <c r="W155" s="162">
        <f ca="1">IFERROR(IFERROR(SUMIF(INDIRECT(calc!X$6),$D155,INDIRECT(calc!X$9)),0)+IFERROR(SUMIF(INDIRECT(calc!X$7),$D155,INDIRECT(calc!X$10)),0)+IFERROR(SUMIF(INDIRECT(calc!X$8),$D155,INDIRECT(calc!X$11)),0),"")</f>
        <v>0</v>
      </c>
      <c r="Y155" s="151"/>
    </row>
    <row r="156" spans="3:25">
      <c r="C156" s="163" t="str">
        <f t="shared" ca="1" si="6"/>
        <v/>
      </c>
      <c r="D156" s="136" t="str">
        <f>LEFT(Stocks!D156,9)</f>
        <v/>
      </c>
      <c r="E156" s="136" t="str">
        <f ca="1">IF(calc!F156="","",IF(OFFSET(INDIRECT(calc!F156),,-1)&lt;&gt;"",OFFSET(INDIRECT(calc!F156),,-1),IF(OFFSET(INDIRECT(calc!F156),,-2)&lt;&gt;"",OFFSET(INDIRECT(calc!F156),,-2),IF(OFFSET(INDIRECT(calc!F156),,-3)&lt;&gt;"",OFFSET(INDIRECT(calc!F156),,-3),IF(OFFSET(INDIRECT(calc!F156),,-4)&lt;&gt;"",OFFSET(INDIRECT(calc!F156),,-4),IF(OFFSET(INDIRECT(calc!F156),,-5)&lt;&gt;"",OFFSET(INDIRECT(calc!F156),,-5),IF(OFFSET(INDIRECT(calc!F156),,-6),OFFSET(INDIRECT(calc!F156),,-6))))))))</f>
        <v/>
      </c>
      <c r="F156" s="159">
        <f>Stocks!B156</f>
        <v>0</v>
      </c>
      <c r="G156" s="159">
        <f t="shared" ca="1" si="7"/>
        <v>0</v>
      </c>
      <c r="H156" s="165">
        <f t="shared" ca="1" si="8"/>
        <v>0</v>
      </c>
      <c r="I156" s="162">
        <f ca="1">IFERROR(IFERROR(SUMIF(INDIRECT(calc!J$6),$D156,INDIRECT(calc!J$9)),0)+IFERROR(SUMIF(INDIRECT(calc!J$7),$D156,INDIRECT(calc!J$10)),0)+IFERROR(SUMIF(INDIRECT(calc!J$8),$D156,INDIRECT(calc!J$11)),0),"")</f>
        <v>0</v>
      </c>
      <c r="J156" s="162">
        <f ca="1">IFERROR(IFERROR(SUMIF(INDIRECT(calc!K$6),$D156,INDIRECT(calc!K$9)),0)+IFERROR(SUMIF(INDIRECT(calc!K$7),$D156,INDIRECT(calc!K$10)),0)+IFERROR(SUMIF(INDIRECT(calc!K$8),$D156,INDIRECT(calc!K$11)),0),"")</f>
        <v>0</v>
      </c>
      <c r="K156" s="162">
        <f ca="1">IFERROR(SUMIF(INDIRECT(calc!L$6),$D156,INDIRECT(calc!L$9)),0)+IFERROR(SUMIF(INDIRECT(calc!L$7),$D156,INDIRECT(calc!L$10)),0)+IFERROR(SUMIF(INDIRECT(calc!L$8),$D156,INDIRECT(calc!L$11)),0)</f>
        <v>0</v>
      </c>
      <c r="L156" s="162">
        <f ca="1">IFERROR(IFERROR(SUMIF(INDIRECT(calc!M$6),$D156,INDIRECT(calc!M$9)),0)+IFERROR(SUMIF(INDIRECT(calc!M$7),$D156,INDIRECT(calc!M$10)),0)+IFERROR(SUMIF(INDIRECT(calc!M$8),$D156,INDIRECT(calc!M$11)),0),"")</f>
        <v>0</v>
      </c>
      <c r="M156" s="162">
        <f ca="1">IFERROR(IFERROR(SUMIF(INDIRECT(calc!N$6),$D156,INDIRECT(calc!N$9)),0)+IFERROR(SUMIF(INDIRECT(calc!N$7),$D156,INDIRECT(calc!N$10)),0)+IFERROR(SUMIF(INDIRECT(calc!N$8),$D156,INDIRECT(calc!N$11)),0),"")</f>
        <v>0</v>
      </c>
      <c r="N156" s="162">
        <f ca="1">IFERROR(IFERROR(SUMIF(INDIRECT(calc!O$6),$D156,INDIRECT(calc!O$9)),0)+IFERROR(SUMIF(INDIRECT(calc!O$7),$D156,INDIRECT(calc!O$10)),0)+IFERROR(SUMIF(INDIRECT(calc!O$8),$D156,INDIRECT(calc!O$11)),0),"")</f>
        <v>0</v>
      </c>
      <c r="O156" s="162">
        <f ca="1">IFERROR(IFERROR(SUMIF(INDIRECT(calc!P$6),$D156,INDIRECT(calc!P$9)),0)+IFERROR(SUMIF(INDIRECT(calc!P$7),$D156,INDIRECT(calc!P$10)),0)+IFERROR(SUMIF(INDIRECT(calc!P$8),$D156,INDIRECT(calc!P$11)),0),"")</f>
        <v>0</v>
      </c>
      <c r="P156" s="162">
        <f ca="1">IFERROR(IFERROR(SUMIF(INDIRECT(calc!Q$6),$D156,INDIRECT(calc!Q$9)),0)+IFERROR(SUMIF(INDIRECT(calc!Q$7),$D156,INDIRECT(calc!Q$10)),0)+IFERROR(SUMIF(INDIRECT(calc!Q$8),$D156,INDIRECT(calc!Q$11)),0),"")</f>
        <v>0</v>
      </c>
      <c r="Q156" s="162">
        <f ca="1">IFERROR(IFERROR(SUMIF(INDIRECT(calc!R$6),$D156,INDIRECT(calc!R$9)),0)+IFERROR(SUMIF(INDIRECT(calc!R$7),$D156,INDIRECT(calc!R$10)),0)+IFERROR(SUMIF(INDIRECT(calc!R$8),$D156,INDIRECT(calc!R$11)),0),"")</f>
        <v>0</v>
      </c>
      <c r="R156" s="162">
        <f ca="1">IFERROR(IFERROR(SUMIF(INDIRECT(calc!S$6),$D156,INDIRECT(calc!S$9)),0)+IFERROR(SUMIF(INDIRECT(calc!S$7),$D156,INDIRECT(calc!S$10)),0)+IFERROR(SUMIF(INDIRECT(calc!S$8),$D156,INDIRECT(calc!S$11)),0),"")</f>
        <v>0</v>
      </c>
      <c r="S156" s="162">
        <f ca="1">IFERROR(IFERROR(SUMIF(INDIRECT(calc!T$6),$D156,INDIRECT(calc!T$9)),0)+IFERROR(SUMIF(INDIRECT(calc!T$7),$D156,INDIRECT(calc!T$10)),0)+IFERROR(SUMIF(INDIRECT(calc!T$8),$D156,INDIRECT(calc!T$11)),0),"")</f>
        <v>0</v>
      </c>
      <c r="T156" s="162">
        <f ca="1">IFERROR(IFERROR(SUMIF(INDIRECT(calc!U$6),$D156,INDIRECT(calc!U$9)),0)+IFERROR(SUMIF(INDIRECT(calc!U$7),$D156,INDIRECT(calc!U$10)),0)+IFERROR(SUMIF(INDIRECT(calc!U$8),$D156,INDIRECT(calc!U$11)),0),"")</f>
        <v>0</v>
      </c>
      <c r="U156" s="162">
        <f ca="1">IFERROR(IFERROR(SUMIF(INDIRECT(calc!V$6),$D156,INDIRECT(calc!V$9)),0)+IFERROR(SUMIF(INDIRECT(calc!V$7),$D156,INDIRECT(calc!V$10)),0)+IFERROR(SUMIF(INDIRECT(calc!V$8),$D156,INDIRECT(calc!V$11)),0),"")</f>
        <v>0</v>
      </c>
      <c r="V156" s="162">
        <f ca="1">IFERROR(IFERROR(SUMIF(INDIRECT(calc!W$6),$D156,INDIRECT(calc!W$9)),0)+IFERROR(SUMIF(INDIRECT(calc!W$7),$D156,INDIRECT(calc!W$10)),0)+IFERROR(SUMIF(INDIRECT(calc!W$8),$D156,INDIRECT(calc!W$11)),0),"")</f>
        <v>0</v>
      </c>
      <c r="W156" s="162">
        <f ca="1">IFERROR(IFERROR(SUMIF(INDIRECT(calc!X$6),$D156,INDIRECT(calc!X$9)),0)+IFERROR(SUMIF(INDIRECT(calc!X$7),$D156,INDIRECT(calc!X$10)),0)+IFERROR(SUMIF(INDIRECT(calc!X$8),$D156,INDIRECT(calc!X$11)),0),"")</f>
        <v>0</v>
      </c>
      <c r="Y156" s="151"/>
    </row>
    <row r="157" spans="3:25">
      <c r="C157" s="163" t="str">
        <f t="shared" ca="1" si="6"/>
        <v/>
      </c>
      <c r="D157" s="136" t="str">
        <f>LEFT(Stocks!D157,9)</f>
        <v/>
      </c>
      <c r="E157" s="136" t="str">
        <f ca="1">IF(calc!F157="","",IF(OFFSET(INDIRECT(calc!F157),,-1)&lt;&gt;"",OFFSET(INDIRECT(calc!F157),,-1),IF(OFFSET(INDIRECT(calc!F157),,-2)&lt;&gt;"",OFFSET(INDIRECT(calc!F157),,-2),IF(OFFSET(INDIRECT(calc!F157),,-3)&lt;&gt;"",OFFSET(INDIRECT(calc!F157),,-3),IF(OFFSET(INDIRECT(calc!F157),,-4)&lt;&gt;"",OFFSET(INDIRECT(calc!F157),,-4),IF(OFFSET(INDIRECT(calc!F157),,-5)&lt;&gt;"",OFFSET(INDIRECT(calc!F157),,-5),IF(OFFSET(INDIRECT(calc!F157),,-6),OFFSET(INDIRECT(calc!F157),,-6))))))))</f>
        <v/>
      </c>
      <c r="F157" s="159">
        <f>Stocks!B157</f>
        <v>0</v>
      </c>
      <c r="G157" s="159">
        <f t="shared" ca="1" si="7"/>
        <v>0</v>
      </c>
      <c r="H157" s="165">
        <f t="shared" ca="1" si="8"/>
        <v>0</v>
      </c>
      <c r="I157" s="162">
        <f ca="1">IFERROR(IFERROR(SUMIF(INDIRECT(calc!J$6),$D157,INDIRECT(calc!J$9)),0)+IFERROR(SUMIF(INDIRECT(calc!J$7),$D157,INDIRECT(calc!J$10)),0)+IFERROR(SUMIF(INDIRECT(calc!J$8),$D157,INDIRECT(calc!J$11)),0),"")</f>
        <v>0</v>
      </c>
      <c r="J157" s="162">
        <f ca="1">IFERROR(IFERROR(SUMIF(INDIRECT(calc!K$6),$D157,INDIRECT(calc!K$9)),0)+IFERROR(SUMIF(INDIRECT(calc!K$7),$D157,INDIRECT(calc!K$10)),0)+IFERROR(SUMIF(INDIRECT(calc!K$8),$D157,INDIRECT(calc!K$11)),0),"")</f>
        <v>0</v>
      </c>
      <c r="K157" s="162">
        <f ca="1">IFERROR(SUMIF(INDIRECT(calc!L$6),$D157,INDIRECT(calc!L$9)),0)+IFERROR(SUMIF(INDIRECT(calc!L$7),$D157,INDIRECT(calc!L$10)),0)+IFERROR(SUMIF(INDIRECT(calc!L$8),$D157,INDIRECT(calc!L$11)),0)</f>
        <v>0</v>
      </c>
      <c r="L157" s="162">
        <f ca="1">IFERROR(IFERROR(SUMIF(INDIRECT(calc!M$6),$D157,INDIRECT(calc!M$9)),0)+IFERROR(SUMIF(INDIRECT(calc!M$7),$D157,INDIRECT(calc!M$10)),0)+IFERROR(SUMIF(INDIRECT(calc!M$8),$D157,INDIRECT(calc!M$11)),0),"")</f>
        <v>0</v>
      </c>
      <c r="M157" s="162">
        <f ca="1">IFERROR(IFERROR(SUMIF(INDIRECT(calc!N$6),$D157,INDIRECT(calc!N$9)),0)+IFERROR(SUMIF(INDIRECT(calc!N$7),$D157,INDIRECT(calc!N$10)),0)+IFERROR(SUMIF(INDIRECT(calc!N$8),$D157,INDIRECT(calc!N$11)),0),"")</f>
        <v>0</v>
      </c>
      <c r="N157" s="162">
        <f ca="1">IFERROR(IFERROR(SUMIF(INDIRECT(calc!O$6),$D157,INDIRECT(calc!O$9)),0)+IFERROR(SUMIF(INDIRECT(calc!O$7),$D157,INDIRECT(calc!O$10)),0)+IFERROR(SUMIF(INDIRECT(calc!O$8),$D157,INDIRECT(calc!O$11)),0),"")</f>
        <v>0</v>
      </c>
      <c r="O157" s="162">
        <f ca="1">IFERROR(IFERROR(SUMIF(INDIRECT(calc!P$6),$D157,INDIRECT(calc!P$9)),0)+IFERROR(SUMIF(INDIRECT(calc!P$7),$D157,INDIRECT(calc!P$10)),0)+IFERROR(SUMIF(INDIRECT(calc!P$8),$D157,INDIRECT(calc!P$11)),0),"")</f>
        <v>0</v>
      </c>
      <c r="P157" s="162">
        <f ca="1">IFERROR(IFERROR(SUMIF(INDIRECT(calc!Q$6),$D157,INDIRECT(calc!Q$9)),0)+IFERROR(SUMIF(INDIRECT(calc!Q$7),$D157,INDIRECT(calc!Q$10)),0)+IFERROR(SUMIF(INDIRECT(calc!Q$8),$D157,INDIRECT(calc!Q$11)),0),"")</f>
        <v>0</v>
      </c>
      <c r="Q157" s="162">
        <f ca="1">IFERROR(IFERROR(SUMIF(INDIRECT(calc!R$6),$D157,INDIRECT(calc!R$9)),0)+IFERROR(SUMIF(INDIRECT(calc!R$7),$D157,INDIRECT(calc!R$10)),0)+IFERROR(SUMIF(INDIRECT(calc!R$8),$D157,INDIRECT(calc!R$11)),0),"")</f>
        <v>0</v>
      </c>
      <c r="R157" s="162">
        <f ca="1">IFERROR(IFERROR(SUMIF(INDIRECT(calc!S$6),$D157,INDIRECT(calc!S$9)),0)+IFERROR(SUMIF(INDIRECT(calc!S$7),$D157,INDIRECT(calc!S$10)),0)+IFERROR(SUMIF(INDIRECT(calc!S$8),$D157,INDIRECT(calc!S$11)),0),"")</f>
        <v>0</v>
      </c>
      <c r="S157" s="162">
        <f ca="1">IFERROR(IFERROR(SUMIF(INDIRECT(calc!T$6),$D157,INDIRECT(calc!T$9)),0)+IFERROR(SUMIF(INDIRECT(calc!T$7),$D157,INDIRECT(calc!T$10)),0)+IFERROR(SUMIF(INDIRECT(calc!T$8),$D157,INDIRECT(calc!T$11)),0),"")</f>
        <v>0</v>
      </c>
      <c r="T157" s="162">
        <f ca="1">IFERROR(IFERROR(SUMIF(INDIRECT(calc!U$6),$D157,INDIRECT(calc!U$9)),0)+IFERROR(SUMIF(INDIRECT(calc!U$7),$D157,INDIRECT(calc!U$10)),0)+IFERROR(SUMIF(INDIRECT(calc!U$8),$D157,INDIRECT(calc!U$11)),0),"")</f>
        <v>0</v>
      </c>
      <c r="U157" s="162">
        <f ca="1">IFERROR(IFERROR(SUMIF(INDIRECT(calc!V$6),$D157,INDIRECT(calc!V$9)),0)+IFERROR(SUMIF(INDIRECT(calc!V$7),$D157,INDIRECT(calc!V$10)),0)+IFERROR(SUMIF(INDIRECT(calc!V$8),$D157,INDIRECT(calc!V$11)),0),"")</f>
        <v>0</v>
      </c>
      <c r="V157" s="162">
        <f ca="1">IFERROR(IFERROR(SUMIF(INDIRECT(calc!W$6),$D157,INDIRECT(calc!W$9)),0)+IFERROR(SUMIF(INDIRECT(calc!W$7),$D157,INDIRECT(calc!W$10)),0)+IFERROR(SUMIF(INDIRECT(calc!W$8),$D157,INDIRECT(calc!W$11)),0),"")</f>
        <v>0</v>
      </c>
      <c r="W157" s="162">
        <f ca="1">IFERROR(IFERROR(SUMIF(INDIRECT(calc!X$6),$D157,INDIRECT(calc!X$9)),0)+IFERROR(SUMIF(INDIRECT(calc!X$7),$D157,INDIRECT(calc!X$10)),0)+IFERROR(SUMIF(INDIRECT(calc!X$8),$D157,INDIRECT(calc!X$11)),0),"")</f>
        <v>0</v>
      </c>
      <c r="Y157" s="151"/>
    </row>
    <row r="158" spans="3:25">
      <c r="C158" s="163" t="str">
        <f t="shared" ca="1" si="6"/>
        <v/>
      </c>
      <c r="D158" s="136" t="str">
        <f>LEFT(Stocks!D158,9)</f>
        <v/>
      </c>
      <c r="E158" s="136" t="str">
        <f ca="1">IF(calc!F158="","",IF(OFFSET(INDIRECT(calc!F158),,-1)&lt;&gt;"",OFFSET(INDIRECT(calc!F158),,-1),IF(OFFSET(INDIRECT(calc!F158),,-2)&lt;&gt;"",OFFSET(INDIRECT(calc!F158),,-2),IF(OFFSET(INDIRECT(calc!F158),,-3)&lt;&gt;"",OFFSET(INDIRECT(calc!F158),,-3),IF(OFFSET(INDIRECT(calc!F158),,-4)&lt;&gt;"",OFFSET(INDIRECT(calc!F158),,-4),IF(OFFSET(INDIRECT(calc!F158),,-5)&lt;&gt;"",OFFSET(INDIRECT(calc!F158),,-5),IF(OFFSET(INDIRECT(calc!F158),,-6),OFFSET(INDIRECT(calc!F158),,-6))))))))</f>
        <v/>
      </c>
      <c r="F158" s="159">
        <f>Stocks!B158</f>
        <v>0</v>
      </c>
      <c r="G158" s="159">
        <f t="shared" ca="1" si="7"/>
        <v>0</v>
      </c>
      <c r="H158" s="165">
        <f t="shared" ca="1" si="8"/>
        <v>0</v>
      </c>
      <c r="I158" s="162">
        <f ca="1">IFERROR(IFERROR(SUMIF(INDIRECT(calc!J$6),$D158,INDIRECT(calc!J$9)),0)+IFERROR(SUMIF(INDIRECT(calc!J$7),$D158,INDIRECT(calc!J$10)),0)+IFERROR(SUMIF(INDIRECT(calc!J$8),$D158,INDIRECT(calc!J$11)),0),"")</f>
        <v>0</v>
      </c>
      <c r="J158" s="162">
        <f ca="1">IFERROR(IFERROR(SUMIF(INDIRECT(calc!K$6),$D158,INDIRECT(calc!K$9)),0)+IFERROR(SUMIF(INDIRECT(calc!K$7),$D158,INDIRECT(calc!K$10)),0)+IFERROR(SUMIF(INDIRECT(calc!K$8),$D158,INDIRECT(calc!K$11)),0),"")</f>
        <v>0</v>
      </c>
      <c r="K158" s="162">
        <f ca="1">IFERROR(SUMIF(INDIRECT(calc!L$6),$D158,INDIRECT(calc!L$9)),0)+IFERROR(SUMIF(INDIRECT(calc!L$7),$D158,INDIRECT(calc!L$10)),0)+IFERROR(SUMIF(INDIRECT(calc!L$8),$D158,INDIRECT(calc!L$11)),0)</f>
        <v>0</v>
      </c>
      <c r="L158" s="162">
        <f ca="1">IFERROR(IFERROR(SUMIF(INDIRECT(calc!M$6),$D158,INDIRECT(calc!M$9)),0)+IFERROR(SUMIF(INDIRECT(calc!M$7),$D158,INDIRECT(calc!M$10)),0)+IFERROR(SUMIF(INDIRECT(calc!M$8),$D158,INDIRECT(calc!M$11)),0),"")</f>
        <v>0</v>
      </c>
      <c r="M158" s="162">
        <f ca="1">IFERROR(IFERROR(SUMIF(INDIRECT(calc!N$6),$D158,INDIRECT(calc!N$9)),0)+IFERROR(SUMIF(INDIRECT(calc!N$7),$D158,INDIRECT(calc!N$10)),0)+IFERROR(SUMIF(INDIRECT(calc!N$8),$D158,INDIRECT(calc!N$11)),0),"")</f>
        <v>0</v>
      </c>
      <c r="N158" s="162">
        <f ca="1">IFERROR(IFERROR(SUMIF(INDIRECT(calc!O$6),$D158,INDIRECT(calc!O$9)),0)+IFERROR(SUMIF(INDIRECT(calc!O$7),$D158,INDIRECT(calc!O$10)),0)+IFERROR(SUMIF(INDIRECT(calc!O$8),$D158,INDIRECT(calc!O$11)),0),"")</f>
        <v>0</v>
      </c>
      <c r="O158" s="162">
        <f ca="1">IFERROR(IFERROR(SUMIF(INDIRECT(calc!P$6),$D158,INDIRECT(calc!P$9)),0)+IFERROR(SUMIF(INDIRECT(calc!P$7),$D158,INDIRECT(calc!P$10)),0)+IFERROR(SUMIF(INDIRECT(calc!P$8),$D158,INDIRECT(calc!P$11)),0),"")</f>
        <v>0</v>
      </c>
      <c r="P158" s="162">
        <f ca="1">IFERROR(IFERROR(SUMIF(INDIRECT(calc!Q$6),$D158,INDIRECT(calc!Q$9)),0)+IFERROR(SUMIF(INDIRECT(calc!Q$7),$D158,INDIRECT(calc!Q$10)),0)+IFERROR(SUMIF(INDIRECT(calc!Q$8),$D158,INDIRECT(calc!Q$11)),0),"")</f>
        <v>0</v>
      </c>
      <c r="Q158" s="162">
        <f ca="1">IFERROR(IFERROR(SUMIF(INDIRECT(calc!R$6),$D158,INDIRECT(calc!R$9)),0)+IFERROR(SUMIF(INDIRECT(calc!R$7),$D158,INDIRECT(calc!R$10)),0)+IFERROR(SUMIF(INDIRECT(calc!R$8),$D158,INDIRECT(calc!R$11)),0),"")</f>
        <v>0</v>
      </c>
      <c r="R158" s="162">
        <f ca="1">IFERROR(IFERROR(SUMIF(INDIRECT(calc!S$6),$D158,INDIRECT(calc!S$9)),0)+IFERROR(SUMIF(INDIRECT(calc!S$7),$D158,INDIRECT(calc!S$10)),0)+IFERROR(SUMIF(INDIRECT(calc!S$8),$D158,INDIRECT(calc!S$11)),0),"")</f>
        <v>0</v>
      </c>
      <c r="S158" s="162">
        <f ca="1">IFERROR(IFERROR(SUMIF(INDIRECT(calc!T$6),$D158,INDIRECT(calc!T$9)),0)+IFERROR(SUMIF(INDIRECT(calc!T$7),$D158,INDIRECT(calc!T$10)),0)+IFERROR(SUMIF(INDIRECT(calc!T$8),$D158,INDIRECT(calc!T$11)),0),"")</f>
        <v>0</v>
      </c>
      <c r="T158" s="162">
        <f ca="1">IFERROR(IFERROR(SUMIF(INDIRECT(calc!U$6),$D158,INDIRECT(calc!U$9)),0)+IFERROR(SUMIF(INDIRECT(calc!U$7),$D158,INDIRECT(calc!U$10)),0)+IFERROR(SUMIF(INDIRECT(calc!U$8),$D158,INDIRECT(calc!U$11)),0),"")</f>
        <v>0</v>
      </c>
      <c r="U158" s="162">
        <f ca="1">IFERROR(IFERROR(SUMIF(INDIRECT(calc!V$6),$D158,INDIRECT(calc!V$9)),0)+IFERROR(SUMIF(INDIRECT(calc!V$7),$D158,INDIRECT(calc!V$10)),0)+IFERROR(SUMIF(INDIRECT(calc!V$8),$D158,INDIRECT(calc!V$11)),0),"")</f>
        <v>0</v>
      </c>
      <c r="V158" s="162">
        <f ca="1">IFERROR(IFERROR(SUMIF(INDIRECT(calc!W$6),$D158,INDIRECT(calc!W$9)),0)+IFERROR(SUMIF(INDIRECT(calc!W$7),$D158,INDIRECT(calc!W$10)),0)+IFERROR(SUMIF(INDIRECT(calc!W$8),$D158,INDIRECT(calc!W$11)),0),"")</f>
        <v>0</v>
      </c>
      <c r="W158" s="162">
        <f ca="1">IFERROR(IFERROR(SUMIF(INDIRECT(calc!X$6),$D158,INDIRECT(calc!X$9)),0)+IFERROR(SUMIF(INDIRECT(calc!X$7),$D158,INDIRECT(calc!X$10)),0)+IFERROR(SUMIF(INDIRECT(calc!X$8),$D158,INDIRECT(calc!X$11)),0),"")</f>
        <v>0</v>
      </c>
      <c r="Y158" s="151"/>
    </row>
    <row r="159" spans="3:25">
      <c r="C159" s="163" t="str">
        <f t="shared" ca="1" si="6"/>
        <v/>
      </c>
      <c r="D159" s="136" t="str">
        <f>LEFT(Stocks!D159,9)</f>
        <v/>
      </c>
      <c r="E159" s="136" t="str">
        <f ca="1">IF(calc!F159="","",IF(OFFSET(INDIRECT(calc!F159),,-1)&lt;&gt;"",OFFSET(INDIRECT(calc!F159),,-1),IF(OFFSET(INDIRECT(calc!F159),,-2)&lt;&gt;"",OFFSET(INDIRECT(calc!F159),,-2),IF(OFFSET(INDIRECT(calc!F159),,-3)&lt;&gt;"",OFFSET(INDIRECT(calc!F159),,-3),IF(OFFSET(INDIRECT(calc!F159),,-4)&lt;&gt;"",OFFSET(INDIRECT(calc!F159),,-4),IF(OFFSET(INDIRECT(calc!F159),,-5)&lt;&gt;"",OFFSET(INDIRECT(calc!F159),,-5),IF(OFFSET(INDIRECT(calc!F159),,-6),OFFSET(INDIRECT(calc!F159),,-6))))))))</f>
        <v/>
      </c>
      <c r="F159" s="159">
        <f>Stocks!B159</f>
        <v>0</v>
      </c>
      <c r="G159" s="159">
        <f t="shared" ca="1" si="7"/>
        <v>0</v>
      </c>
      <c r="H159" s="165">
        <f t="shared" ca="1" si="8"/>
        <v>0</v>
      </c>
      <c r="I159" s="162">
        <f ca="1">IFERROR(IFERROR(SUMIF(INDIRECT(calc!J$6),$D159,INDIRECT(calc!J$9)),0)+IFERROR(SUMIF(INDIRECT(calc!J$7),$D159,INDIRECT(calc!J$10)),0)+IFERROR(SUMIF(INDIRECT(calc!J$8),$D159,INDIRECT(calc!J$11)),0),"")</f>
        <v>0</v>
      </c>
      <c r="J159" s="162">
        <f ca="1">IFERROR(IFERROR(SUMIF(INDIRECT(calc!K$6),$D159,INDIRECT(calc!K$9)),0)+IFERROR(SUMIF(INDIRECT(calc!K$7),$D159,INDIRECT(calc!K$10)),0)+IFERROR(SUMIF(INDIRECT(calc!K$8),$D159,INDIRECT(calc!K$11)),0),"")</f>
        <v>0</v>
      </c>
      <c r="K159" s="162">
        <f ca="1">IFERROR(SUMIF(INDIRECT(calc!L$6),$D159,INDIRECT(calc!L$9)),0)+IFERROR(SUMIF(INDIRECT(calc!L$7),$D159,INDIRECT(calc!L$10)),0)+IFERROR(SUMIF(INDIRECT(calc!L$8),$D159,INDIRECT(calc!L$11)),0)</f>
        <v>0</v>
      </c>
      <c r="L159" s="162">
        <f ca="1">IFERROR(IFERROR(SUMIF(INDIRECT(calc!M$6),$D159,INDIRECT(calc!M$9)),0)+IFERROR(SUMIF(INDIRECT(calc!M$7),$D159,INDIRECT(calc!M$10)),0)+IFERROR(SUMIF(INDIRECT(calc!M$8),$D159,INDIRECT(calc!M$11)),0),"")</f>
        <v>0</v>
      </c>
      <c r="M159" s="162">
        <f ca="1">IFERROR(IFERROR(SUMIF(INDIRECT(calc!N$6),$D159,INDIRECT(calc!N$9)),0)+IFERROR(SUMIF(INDIRECT(calc!N$7),$D159,INDIRECT(calc!N$10)),0)+IFERROR(SUMIF(INDIRECT(calc!N$8),$D159,INDIRECT(calc!N$11)),0),"")</f>
        <v>0</v>
      </c>
      <c r="N159" s="162">
        <f ca="1">IFERROR(IFERROR(SUMIF(INDIRECT(calc!O$6),$D159,INDIRECT(calc!O$9)),0)+IFERROR(SUMIF(INDIRECT(calc!O$7),$D159,INDIRECT(calc!O$10)),0)+IFERROR(SUMIF(INDIRECT(calc!O$8),$D159,INDIRECT(calc!O$11)),0),"")</f>
        <v>0</v>
      </c>
      <c r="O159" s="162">
        <f ca="1">IFERROR(IFERROR(SUMIF(INDIRECT(calc!P$6),$D159,INDIRECT(calc!P$9)),0)+IFERROR(SUMIF(INDIRECT(calc!P$7),$D159,INDIRECT(calc!P$10)),0)+IFERROR(SUMIF(INDIRECT(calc!P$8),$D159,INDIRECT(calc!P$11)),0),"")</f>
        <v>0</v>
      </c>
      <c r="P159" s="162">
        <f ca="1">IFERROR(IFERROR(SUMIF(INDIRECT(calc!Q$6),$D159,INDIRECT(calc!Q$9)),0)+IFERROR(SUMIF(INDIRECT(calc!Q$7),$D159,INDIRECT(calc!Q$10)),0)+IFERROR(SUMIF(INDIRECT(calc!Q$8),$D159,INDIRECT(calc!Q$11)),0),"")</f>
        <v>0</v>
      </c>
      <c r="Q159" s="162">
        <f ca="1">IFERROR(IFERROR(SUMIF(INDIRECT(calc!R$6),$D159,INDIRECT(calc!R$9)),0)+IFERROR(SUMIF(INDIRECT(calc!R$7),$D159,INDIRECT(calc!R$10)),0)+IFERROR(SUMIF(INDIRECT(calc!R$8),$D159,INDIRECT(calc!R$11)),0),"")</f>
        <v>0</v>
      </c>
      <c r="R159" s="162">
        <f ca="1">IFERROR(IFERROR(SUMIF(INDIRECT(calc!S$6),$D159,INDIRECT(calc!S$9)),0)+IFERROR(SUMIF(INDIRECT(calc!S$7),$D159,INDIRECT(calc!S$10)),0)+IFERROR(SUMIF(INDIRECT(calc!S$8),$D159,INDIRECT(calc!S$11)),0),"")</f>
        <v>0</v>
      </c>
      <c r="S159" s="162">
        <f ca="1">IFERROR(IFERROR(SUMIF(INDIRECT(calc!T$6),$D159,INDIRECT(calc!T$9)),0)+IFERROR(SUMIF(INDIRECT(calc!T$7),$D159,INDIRECT(calc!T$10)),0)+IFERROR(SUMIF(INDIRECT(calc!T$8),$D159,INDIRECT(calc!T$11)),0),"")</f>
        <v>0</v>
      </c>
      <c r="T159" s="162">
        <f ca="1">IFERROR(IFERROR(SUMIF(INDIRECT(calc!U$6),$D159,INDIRECT(calc!U$9)),0)+IFERROR(SUMIF(INDIRECT(calc!U$7),$D159,INDIRECT(calc!U$10)),0)+IFERROR(SUMIF(INDIRECT(calc!U$8),$D159,INDIRECT(calc!U$11)),0),"")</f>
        <v>0</v>
      </c>
      <c r="U159" s="162">
        <f ca="1">IFERROR(IFERROR(SUMIF(INDIRECT(calc!V$6),$D159,INDIRECT(calc!V$9)),0)+IFERROR(SUMIF(INDIRECT(calc!V$7),$D159,INDIRECT(calc!V$10)),0)+IFERROR(SUMIF(INDIRECT(calc!V$8),$D159,INDIRECT(calc!V$11)),0),"")</f>
        <v>0</v>
      </c>
      <c r="V159" s="162">
        <f ca="1">IFERROR(IFERROR(SUMIF(INDIRECT(calc!W$6),$D159,INDIRECT(calc!W$9)),0)+IFERROR(SUMIF(INDIRECT(calc!W$7),$D159,INDIRECT(calc!W$10)),0)+IFERROR(SUMIF(INDIRECT(calc!W$8),$D159,INDIRECT(calc!W$11)),0),"")</f>
        <v>0</v>
      </c>
      <c r="W159" s="162">
        <f ca="1">IFERROR(IFERROR(SUMIF(INDIRECT(calc!X$6),$D159,INDIRECT(calc!X$9)),0)+IFERROR(SUMIF(INDIRECT(calc!X$7),$D159,INDIRECT(calc!X$10)),0)+IFERROR(SUMIF(INDIRECT(calc!X$8),$D159,INDIRECT(calc!X$11)),0),"")</f>
        <v>0</v>
      </c>
      <c r="Y159" s="151"/>
    </row>
    <row r="160" spans="3:25">
      <c r="C160" s="163" t="str">
        <f t="shared" ca="1" si="6"/>
        <v/>
      </c>
      <c r="D160" s="136" t="str">
        <f>LEFT(Stocks!D160,9)</f>
        <v/>
      </c>
      <c r="E160" s="136" t="str">
        <f ca="1">IF(calc!F160="","",IF(OFFSET(INDIRECT(calc!F160),,-1)&lt;&gt;"",OFFSET(INDIRECT(calc!F160),,-1),IF(OFFSET(INDIRECT(calc!F160),,-2)&lt;&gt;"",OFFSET(INDIRECT(calc!F160),,-2),IF(OFFSET(INDIRECT(calc!F160),,-3)&lt;&gt;"",OFFSET(INDIRECT(calc!F160),,-3),IF(OFFSET(INDIRECT(calc!F160),,-4)&lt;&gt;"",OFFSET(INDIRECT(calc!F160),,-4),IF(OFFSET(INDIRECT(calc!F160),,-5)&lt;&gt;"",OFFSET(INDIRECT(calc!F160),,-5),IF(OFFSET(INDIRECT(calc!F160),,-6),OFFSET(INDIRECT(calc!F160),,-6))))))))</f>
        <v/>
      </c>
      <c r="F160" s="159">
        <f>Stocks!B160</f>
        <v>0</v>
      </c>
      <c r="G160" s="159">
        <f t="shared" ca="1" si="7"/>
        <v>0</v>
      </c>
      <c r="H160" s="165">
        <f t="shared" ca="1" si="8"/>
        <v>0</v>
      </c>
      <c r="I160" s="162">
        <f ca="1">IFERROR(IFERROR(SUMIF(INDIRECT(calc!J$6),$D160,INDIRECT(calc!J$9)),0)+IFERROR(SUMIF(INDIRECT(calc!J$7),$D160,INDIRECT(calc!J$10)),0)+IFERROR(SUMIF(INDIRECT(calc!J$8),$D160,INDIRECT(calc!J$11)),0),"")</f>
        <v>0</v>
      </c>
      <c r="J160" s="162">
        <f ca="1">IFERROR(IFERROR(SUMIF(INDIRECT(calc!K$6),$D160,INDIRECT(calc!K$9)),0)+IFERROR(SUMIF(INDIRECT(calc!K$7),$D160,INDIRECT(calc!K$10)),0)+IFERROR(SUMIF(INDIRECT(calc!K$8),$D160,INDIRECT(calc!K$11)),0),"")</f>
        <v>0</v>
      </c>
      <c r="K160" s="162">
        <f ca="1">IFERROR(SUMIF(INDIRECT(calc!L$6),$D160,INDIRECT(calc!L$9)),0)+IFERROR(SUMIF(INDIRECT(calc!L$7),$D160,INDIRECT(calc!L$10)),0)+IFERROR(SUMIF(INDIRECT(calc!L$8),$D160,INDIRECT(calc!L$11)),0)</f>
        <v>0</v>
      </c>
      <c r="L160" s="162">
        <f ca="1">IFERROR(IFERROR(SUMIF(INDIRECT(calc!M$6),$D160,INDIRECT(calc!M$9)),0)+IFERROR(SUMIF(INDIRECT(calc!M$7),$D160,INDIRECT(calc!M$10)),0)+IFERROR(SUMIF(INDIRECT(calc!M$8),$D160,INDIRECT(calc!M$11)),0),"")</f>
        <v>0</v>
      </c>
      <c r="M160" s="162">
        <f ca="1">IFERROR(IFERROR(SUMIF(INDIRECT(calc!N$6),$D160,INDIRECT(calc!N$9)),0)+IFERROR(SUMIF(INDIRECT(calc!N$7),$D160,INDIRECT(calc!N$10)),0)+IFERROR(SUMIF(INDIRECT(calc!N$8),$D160,INDIRECT(calc!N$11)),0),"")</f>
        <v>0</v>
      </c>
      <c r="N160" s="162">
        <f ca="1">IFERROR(IFERROR(SUMIF(INDIRECT(calc!O$6),$D160,INDIRECT(calc!O$9)),0)+IFERROR(SUMIF(INDIRECT(calc!O$7),$D160,INDIRECT(calc!O$10)),0)+IFERROR(SUMIF(INDIRECT(calc!O$8),$D160,INDIRECT(calc!O$11)),0),"")</f>
        <v>0</v>
      </c>
      <c r="O160" s="162">
        <f ca="1">IFERROR(IFERROR(SUMIF(INDIRECT(calc!P$6),$D160,INDIRECT(calc!P$9)),0)+IFERROR(SUMIF(INDIRECT(calc!P$7),$D160,INDIRECT(calc!P$10)),0)+IFERROR(SUMIF(INDIRECT(calc!P$8),$D160,INDIRECT(calc!P$11)),0),"")</f>
        <v>0</v>
      </c>
      <c r="P160" s="162">
        <f ca="1">IFERROR(IFERROR(SUMIF(INDIRECT(calc!Q$6),$D160,INDIRECT(calc!Q$9)),0)+IFERROR(SUMIF(INDIRECT(calc!Q$7),$D160,INDIRECT(calc!Q$10)),0)+IFERROR(SUMIF(INDIRECT(calc!Q$8),$D160,INDIRECT(calc!Q$11)),0),"")</f>
        <v>0</v>
      </c>
      <c r="Q160" s="162">
        <f ca="1">IFERROR(IFERROR(SUMIF(INDIRECT(calc!R$6),$D160,INDIRECT(calc!R$9)),0)+IFERROR(SUMIF(INDIRECT(calc!R$7),$D160,INDIRECT(calc!R$10)),0)+IFERROR(SUMIF(INDIRECT(calc!R$8),$D160,INDIRECT(calc!R$11)),0),"")</f>
        <v>0</v>
      </c>
      <c r="R160" s="162">
        <f ca="1">IFERROR(IFERROR(SUMIF(INDIRECT(calc!S$6),$D160,INDIRECT(calc!S$9)),0)+IFERROR(SUMIF(INDIRECT(calc!S$7),$D160,INDIRECT(calc!S$10)),0)+IFERROR(SUMIF(INDIRECT(calc!S$8),$D160,INDIRECT(calc!S$11)),0),"")</f>
        <v>0</v>
      </c>
      <c r="S160" s="162">
        <f ca="1">IFERROR(IFERROR(SUMIF(INDIRECT(calc!T$6),$D160,INDIRECT(calc!T$9)),0)+IFERROR(SUMIF(INDIRECT(calc!T$7),$D160,INDIRECT(calc!T$10)),0)+IFERROR(SUMIF(INDIRECT(calc!T$8),$D160,INDIRECT(calc!T$11)),0),"")</f>
        <v>0</v>
      </c>
      <c r="T160" s="162">
        <f ca="1">IFERROR(IFERROR(SUMIF(INDIRECT(calc!U$6),$D160,INDIRECT(calc!U$9)),0)+IFERROR(SUMIF(INDIRECT(calc!U$7),$D160,INDIRECT(calc!U$10)),0)+IFERROR(SUMIF(INDIRECT(calc!U$8),$D160,INDIRECT(calc!U$11)),0),"")</f>
        <v>0</v>
      </c>
      <c r="U160" s="162">
        <f ca="1">IFERROR(IFERROR(SUMIF(INDIRECT(calc!V$6),$D160,INDIRECT(calc!V$9)),0)+IFERROR(SUMIF(INDIRECT(calc!V$7),$D160,INDIRECT(calc!V$10)),0)+IFERROR(SUMIF(INDIRECT(calc!V$8),$D160,INDIRECT(calc!V$11)),0),"")</f>
        <v>0</v>
      </c>
      <c r="V160" s="162">
        <f ca="1">IFERROR(IFERROR(SUMIF(INDIRECT(calc!W$6),$D160,INDIRECT(calc!W$9)),0)+IFERROR(SUMIF(INDIRECT(calc!W$7),$D160,INDIRECT(calc!W$10)),0)+IFERROR(SUMIF(INDIRECT(calc!W$8),$D160,INDIRECT(calc!W$11)),0),"")</f>
        <v>0</v>
      </c>
      <c r="W160" s="162">
        <f ca="1">IFERROR(IFERROR(SUMIF(INDIRECT(calc!X$6),$D160,INDIRECT(calc!X$9)),0)+IFERROR(SUMIF(INDIRECT(calc!X$7),$D160,INDIRECT(calc!X$10)),0)+IFERROR(SUMIF(INDIRECT(calc!X$8),$D160,INDIRECT(calc!X$11)),0),"")</f>
        <v>0</v>
      </c>
      <c r="Y160" s="151"/>
    </row>
    <row r="161" spans="1:23">
      <c r="A161" s="135"/>
      <c r="B161" s="135"/>
      <c r="C161" s="160"/>
      <c r="D161" s="135"/>
      <c r="E161" s="135"/>
      <c r="F161" s="160"/>
      <c r="G161" s="160"/>
      <c r="H161" s="166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</row>
    <row r="162" spans="1:23">
      <c r="A162" s="135"/>
      <c r="B162" s="135"/>
      <c r="C162" s="160"/>
      <c r="D162" s="135"/>
      <c r="E162" s="135"/>
      <c r="F162" s="160"/>
      <c r="G162" s="160"/>
      <c r="H162" s="166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</row>
    <row r="163" spans="1:23">
      <c r="A163" s="135"/>
      <c r="B163" s="135"/>
      <c r="C163" s="160"/>
      <c r="D163" s="135"/>
      <c r="E163" s="135"/>
      <c r="F163" s="160"/>
      <c r="G163" s="160"/>
      <c r="H163" s="166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</row>
    <row r="164" spans="1:23">
      <c r="A164" s="135"/>
      <c r="B164" s="135"/>
      <c r="C164" s="160"/>
      <c r="D164" s="135"/>
      <c r="E164" s="135"/>
      <c r="F164" s="160"/>
      <c r="G164" s="160"/>
      <c r="H164" s="166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</row>
    <row r="165" spans="1:23">
      <c r="A165" s="135"/>
      <c r="B165" s="135"/>
      <c r="C165" s="160"/>
      <c r="D165" s="135"/>
      <c r="E165" s="135"/>
      <c r="F165" s="160"/>
      <c r="G165" s="160"/>
      <c r="H165" s="166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</row>
  </sheetData>
  <autoFilter ref="C1:W160"/>
  <conditionalFormatting sqref="I2:W160">
    <cfRule type="expression" dxfId="3" priority="3">
      <formula>I$1=0</formula>
    </cfRule>
    <cfRule type="expression" dxfId="2" priority="2">
      <formula>I2&gt;0</formula>
    </cfRule>
  </conditionalFormatting>
  <conditionalFormatting sqref="C2:H160">
    <cfRule type="expression" dxfId="1" priority="1">
      <formula>$C2="besoin"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Stocks</vt:lpstr>
      <vt:lpstr>ROUGE</vt:lpstr>
      <vt:lpstr>JAUNE</vt:lpstr>
      <vt:lpstr>BLEU</vt:lpstr>
      <vt:lpstr>explications</vt:lpstr>
      <vt:lpstr>calc</vt:lpstr>
      <vt:lpstr>SUIVI</vt:lpstr>
      <vt:lpstr>Feuil</vt:lpstr>
      <vt:lpstr>Ref_</vt:lpstr>
      <vt:lpstr>Ref_1</vt:lpstr>
      <vt:lpstr>Ref_2</vt:lpstr>
      <vt:lpstr>Ref_3</vt:lpstr>
    </vt:vector>
  </TitlesOfParts>
  <Company>PLASTIC OMNIUM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GOZARD, Celine</dc:creator>
  <cp:lastModifiedBy>COURTIN</cp:lastModifiedBy>
  <cp:lastPrinted>2016-03-08T09:36:33Z</cp:lastPrinted>
  <dcterms:created xsi:type="dcterms:W3CDTF">2016-01-12T12:49:59Z</dcterms:created>
  <dcterms:modified xsi:type="dcterms:W3CDTF">2016-03-11T16:46:05Z</dcterms:modified>
</cp:coreProperties>
</file>