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Liste" sheetId="2" r:id="rId1"/>
    <sheet name="Feuil1" sheetId="1" r:id="rId2"/>
    <sheet name="Feuil3" sheetId="3" r:id="rId3"/>
  </sheets>
  <calcPr calcId="145621"/>
  <pivotCaches>
    <pivotCache cacheId="0" r:id="rId4"/>
  </pivotCaches>
</workbook>
</file>

<file path=xl/calcChain.xml><?xml version="1.0" encoding="utf-8"?>
<calcChain xmlns="http://schemas.openxmlformats.org/spreadsheetml/2006/main">
  <c r="C70" i="2" l="1"/>
  <c r="D70" i="2"/>
  <c r="E70" i="2"/>
  <c r="F70" i="2"/>
  <c r="C69" i="2"/>
  <c r="D69" i="2"/>
  <c r="E69" i="2"/>
  <c r="F69" i="2"/>
  <c r="C63" i="2"/>
  <c r="C64" i="2"/>
  <c r="C65" i="2"/>
  <c r="C66" i="2"/>
  <c r="C67" i="2"/>
  <c r="C68" i="2"/>
  <c r="D63" i="2"/>
  <c r="D64" i="2"/>
  <c r="D65" i="2"/>
  <c r="D66" i="2"/>
  <c r="D67" i="2"/>
  <c r="D68" i="2"/>
  <c r="E63" i="2"/>
  <c r="E64" i="2"/>
  <c r="E65" i="2"/>
  <c r="E66" i="2"/>
  <c r="E67" i="2"/>
  <c r="E68" i="2"/>
  <c r="F63" i="2"/>
  <c r="F64" i="2"/>
  <c r="F65" i="2"/>
  <c r="F66" i="2"/>
  <c r="F67" i="2"/>
  <c r="F68" i="2"/>
  <c r="C62" i="2"/>
  <c r="D62" i="2"/>
  <c r="E62" i="2"/>
  <c r="F62" i="2"/>
  <c r="C61" i="2"/>
  <c r="D61" i="2"/>
  <c r="E61" i="2"/>
  <c r="F61" i="2"/>
  <c r="C60" i="2"/>
  <c r="D60" i="2"/>
  <c r="E60" i="2"/>
  <c r="F60" i="2"/>
  <c r="C59" i="2"/>
  <c r="D59" i="2"/>
  <c r="E59" i="2"/>
  <c r="F59" i="2"/>
  <c r="C58" i="2"/>
  <c r="D58" i="2"/>
  <c r="E58" i="2"/>
  <c r="F58" i="2"/>
  <c r="C57" i="2"/>
  <c r="D57" i="2"/>
  <c r="E57" i="2"/>
  <c r="F57" i="2"/>
  <c r="C56" i="2"/>
  <c r="D56" i="2"/>
  <c r="E56" i="2"/>
  <c r="F56" i="2"/>
  <c r="C55" i="2"/>
  <c r="D55" i="2"/>
  <c r="E55" i="2"/>
  <c r="F55" i="2"/>
  <c r="C54" i="2"/>
  <c r="D54" i="2"/>
  <c r="E54" i="2"/>
  <c r="F54" i="2"/>
  <c r="C53" i="2"/>
  <c r="D53" i="2"/>
  <c r="E53" i="2"/>
  <c r="F53" i="2"/>
  <c r="C52" i="2"/>
  <c r="D52" i="2"/>
  <c r="E52" i="2"/>
  <c r="F52" i="2"/>
  <c r="C51" i="2"/>
  <c r="D51" i="2"/>
  <c r="E51" i="2"/>
  <c r="F51" i="2"/>
  <c r="C50" i="2"/>
  <c r="D50" i="2"/>
  <c r="E50" i="2"/>
  <c r="F50" i="2"/>
  <c r="C49" i="2"/>
  <c r="D49" i="2"/>
  <c r="E49" i="2"/>
  <c r="F49" i="2"/>
  <c r="C48" i="2"/>
  <c r="D48" i="2"/>
  <c r="E48" i="2"/>
  <c r="F48" i="2"/>
  <c r="C47" i="2"/>
  <c r="D47" i="2"/>
  <c r="E47" i="2"/>
  <c r="F47" i="2"/>
  <c r="C46" i="2"/>
  <c r="D46" i="2"/>
  <c r="E46" i="2"/>
  <c r="F46" i="2"/>
  <c r="C45" i="2"/>
  <c r="D45" i="2"/>
  <c r="E45" i="2"/>
  <c r="F45" i="2"/>
  <c r="C44" i="2"/>
  <c r="D44" i="2"/>
  <c r="E44" i="2"/>
  <c r="F44" i="2"/>
  <c r="C42" i="2"/>
  <c r="D42" i="2"/>
  <c r="E42" i="2"/>
  <c r="F42" i="2"/>
  <c r="C43" i="2"/>
  <c r="D43" i="2"/>
  <c r="E43" i="2"/>
  <c r="F43" i="2"/>
  <c r="C41" i="2"/>
  <c r="D41" i="2"/>
  <c r="E41" i="2"/>
  <c r="F41" i="2"/>
  <c r="C40" i="2"/>
  <c r="D40" i="2"/>
  <c r="E40" i="2"/>
  <c r="F40" i="2"/>
  <c r="C39" i="2"/>
  <c r="D39" i="2"/>
  <c r="E39" i="2"/>
  <c r="F39" i="2"/>
  <c r="C38" i="2"/>
  <c r="D38" i="2"/>
  <c r="E38" i="2"/>
  <c r="F38" i="2"/>
  <c r="C37" i="2"/>
  <c r="D37" i="2"/>
  <c r="E37" i="2"/>
  <c r="F37" i="2"/>
  <c r="C36" i="2"/>
  <c r="D36" i="2"/>
  <c r="E36" i="2"/>
  <c r="F36" i="2"/>
  <c r="C35" i="2"/>
  <c r="D35" i="2"/>
  <c r="E35" i="2"/>
  <c r="F35" i="2"/>
  <c r="C34" i="2"/>
  <c r="D34" i="2"/>
  <c r="E34" i="2"/>
  <c r="F34" i="2"/>
  <c r="C33" i="2"/>
  <c r="D33" i="2"/>
  <c r="E33" i="2"/>
  <c r="F33" i="2"/>
  <c r="C32" i="2"/>
  <c r="D32" i="2"/>
  <c r="E32" i="2"/>
  <c r="F32" i="2"/>
  <c r="C31" i="2"/>
  <c r="D31" i="2"/>
  <c r="E31" i="2"/>
  <c r="F31" i="2"/>
  <c r="C30" i="2"/>
  <c r="D30" i="2"/>
  <c r="E30" i="2"/>
  <c r="F30" i="2"/>
  <c r="C29" i="2"/>
  <c r="D29" i="2"/>
  <c r="E29" i="2"/>
  <c r="F29" i="2"/>
  <c r="C28" i="2"/>
  <c r="D28" i="2"/>
  <c r="E28" i="2"/>
  <c r="F28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7" i="2"/>
  <c r="C8" i="2"/>
</calcChain>
</file>

<file path=xl/sharedStrings.xml><?xml version="1.0" encoding="utf-8"?>
<sst xmlns="http://schemas.openxmlformats.org/spreadsheetml/2006/main" count="281" uniqueCount="122">
  <si>
    <t>Machine</t>
  </si>
  <si>
    <t>Sérigraphieuse</t>
  </si>
  <si>
    <t>Extérieur machine</t>
  </si>
  <si>
    <t>S01</t>
  </si>
  <si>
    <t>Nettoyer les ventilateurs</t>
  </si>
  <si>
    <t>Intérieur machine</t>
  </si>
  <si>
    <t>S02</t>
  </si>
  <si>
    <t>Contrôler/Remettre en état</t>
  </si>
  <si>
    <t>S03</t>
  </si>
  <si>
    <t>Nettoyer/Contrôler</t>
  </si>
  <si>
    <t>Mydata</t>
  </si>
  <si>
    <t>Outils</t>
  </si>
  <si>
    <t>M01</t>
  </si>
  <si>
    <t>Axe Z</t>
  </si>
  <si>
    <t>M02</t>
  </si>
  <si>
    <t>Nettoyer l’axe Z</t>
  </si>
  <si>
    <t>Caméra Hydra</t>
  </si>
  <si>
    <t>M03</t>
  </si>
  <si>
    <t>Vider le casier hydra</t>
  </si>
  <si>
    <t>M04</t>
  </si>
  <si>
    <t>Remplacer la courroie</t>
  </si>
  <si>
    <t>Mydatta</t>
  </si>
  <si>
    <t>Unité de centrage</t>
  </si>
  <si>
    <t>M05</t>
  </si>
  <si>
    <t>Nettoyer et contrôler</t>
  </si>
  <si>
    <t>Ventilateurs</t>
  </si>
  <si>
    <t>M06</t>
  </si>
  <si>
    <t>Nettoyer</t>
  </si>
  <si>
    <t>Four</t>
  </si>
  <si>
    <t>Chauffage</t>
  </si>
  <si>
    <t>F01</t>
  </si>
  <si>
    <t>Nettoyage/Entretien chaud</t>
  </si>
  <si>
    <t>Bloc de refroidissement</t>
  </si>
  <si>
    <t>F02</t>
  </si>
  <si>
    <t>Nettoyage/Entretien froid</t>
  </si>
  <si>
    <t>Test</t>
  </si>
  <si>
    <t>F03</t>
  </si>
  <si>
    <t>Passage du PROFILER</t>
  </si>
  <si>
    <t>Vague</t>
  </si>
  <si>
    <t>Ensemble machine</t>
  </si>
  <si>
    <t>V01</t>
  </si>
  <si>
    <t>Inspection et nettoyage complet de la machine</t>
  </si>
  <si>
    <t>V02</t>
  </si>
  <si>
    <t>Vérifier les joints anti oxydes</t>
  </si>
  <si>
    <t>Bain d'étain</t>
  </si>
  <si>
    <t>V03</t>
  </si>
  <si>
    <t>Extraire et nettoyer le formeur de vague</t>
  </si>
  <si>
    <t>V04</t>
  </si>
  <si>
    <t>Graisser les vis mère du bain</t>
  </si>
  <si>
    <t>V05</t>
  </si>
  <si>
    <t>Graisser les arbres de pompe</t>
  </si>
  <si>
    <t>V06</t>
  </si>
  <si>
    <t>Nettoyer le bain d'étain</t>
  </si>
  <si>
    <t>V07</t>
  </si>
  <si>
    <t>Contrôler la tension et l'état des courroies de pompe</t>
  </si>
  <si>
    <t>Convoyeur</t>
  </si>
  <si>
    <t>V08</t>
  </si>
  <si>
    <t>Nettoyer la chaîne du convoyeur à doigts</t>
  </si>
  <si>
    <t>V09</t>
  </si>
  <si>
    <t>Vérifier le tendeur de chaîne</t>
  </si>
  <si>
    <t>V10</t>
  </si>
  <si>
    <t>Nettoyer les arbres d’entraînement du convoyeur</t>
  </si>
  <si>
    <t>Fluxeur</t>
  </si>
  <si>
    <t>V11</t>
  </si>
  <si>
    <t>Vérifier le fluxeur</t>
  </si>
  <si>
    <t>V12</t>
  </si>
  <si>
    <t>Nettoyer/démonter la buse</t>
  </si>
  <si>
    <t>V13</t>
  </si>
  <si>
    <t>Nettoyer/remplacer l’entraînement magnétique de la pompe</t>
  </si>
  <si>
    <t>V14</t>
  </si>
  <si>
    <t>Nettoyer le système à bande du vérin</t>
  </si>
  <si>
    <t>buse CMS</t>
  </si>
  <si>
    <t>V15</t>
  </si>
  <si>
    <t>Graisser les vis épaulées</t>
  </si>
  <si>
    <t>V16</t>
  </si>
  <si>
    <t>Compresseur</t>
  </si>
  <si>
    <t>Huile</t>
  </si>
  <si>
    <t>C01</t>
  </si>
  <si>
    <t>Changer la cartouche de filtre d'huile</t>
  </si>
  <si>
    <t>C02</t>
  </si>
  <si>
    <t>Vérifier le clapet de retour d'huile</t>
  </si>
  <si>
    <t>Air</t>
  </si>
  <si>
    <t>C03</t>
  </si>
  <si>
    <t>Contrôler la cartouche du filtre d'air</t>
  </si>
  <si>
    <t>C04</t>
  </si>
  <si>
    <t>Remplacer la cartouche du filtre d'air</t>
  </si>
  <si>
    <t>Ensemble compresseur</t>
  </si>
  <si>
    <t>C05</t>
  </si>
  <si>
    <t>Contrôler</t>
  </si>
  <si>
    <t>C06</t>
  </si>
  <si>
    <t>Contrôle de conformité</t>
  </si>
  <si>
    <t>Autres</t>
  </si>
  <si>
    <t>Profiler</t>
  </si>
  <si>
    <t>AP01</t>
  </si>
  <si>
    <t>Envoi pour calibration</t>
  </si>
  <si>
    <t>Station de test ESD</t>
  </si>
  <si>
    <t>AS01</t>
  </si>
  <si>
    <t>Tester la calibration</t>
  </si>
  <si>
    <t>Appareil de contrôle calibration (station ESD)</t>
  </si>
  <si>
    <t>AC01</t>
  </si>
  <si>
    <t>Date</t>
  </si>
  <si>
    <t>Numero action</t>
  </si>
  <si>
    <t xml:space="preserve">Libellé action </t>
  </si>
  <si>
    <t>Sous ensemble</t>
  </si>
  <si>
    <t>Temps de réalisation</t>
  </si>
  <si>
    <t>Périodicité</t>
  </si>
  <si>
    <t>1 an</t>
  </si>
  <si>
    <t>1 mois</t>
  </si>
  <si>
    <t>2 ans</t>
  </si>
  <si>
    <t>6 mois</t>
  </si>
  <si>
    <t>3 mois</t>
  </si>
  <si>
    <t>Commentaire</t>
  </si>
  <si>
    <t>Étiquettes de lignes</t>
  </si>
  <si>
    <t>Total général</t>
  </si>
  <si>
    <t>Somme de Temps de réalisation</t>
  </si>
  <si>
    <t>(Tous)</t>
  </si>
  <si>
    <t>Maintenance préventive</t>
  </si>
  <si>
    <t>LI_MaintPrev</t>
  </si>
  <si>
    <t>Type : Doc de travail</t>
  </si>
  <si>
    <t>Création : 13/04/2015</t>
  </si>
  <si>
    <t>Rédacteurs : RAL</t>
  </si>
  <si>
    <t>Nbre de jour ouvrés depuis la derniere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</si>
</sst>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4" fontId="0" fillId="0" borderId="0" xfId="0" applyNumberFormat="1"/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1">
    <cellStyle name="Normal" xfId="0" builtinId="0"/>
  </cellStyles>
  <dxfs count="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342901</xdr:colOff>
      <xdr:row>0</xdr:row>
      <xdr:rowOff>47625</xdr:rowOff>
    </xdr:from>
    <xdr:ext cx="933450" cy="497840"/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1" y="47625"/>
          <a:ext cx="933450" cy="497840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rateur" refreshedDate="42374.66364421296" createdVersion="4" refreshedVersion="4" minRefreshableVersion="3" recordCount="64">
  <cacheSource type="worksheet">
    <worksheetSource name="Tableau3"/>
  </cacheSource>
  <cacheFields count="8">
    <cacheField name="Date" numFmtId="14">
      <sharedItems containsSemiMixedTypes="0" containsNonDate="0" containsDate="1" containsString="0" minDate="2015-01-04T00:00:00" maxDate="2015-12-25T00:00:00" count="27">
        <d v="2015-04-24T00:00:00"/>
        <d v="2015-05-22T00:00:00"/>
        <d v="2015-06-17T00:00:00"/>
        <d v="2015-11-20T00:00:00"/>
        <d v="2015-12-24T00:00:00"/>
        <d v="2015-07-17T00:00:00"/>
        <d v="2015-08-26T00:00:00"/>
        <d v="2015-10-01T00:00:00"/>
        <d v="2015-10-19T00:00:00"/>
        <d v="2015-11-19T00:00:00"/>
        <d v="2015-12-22T00:00:00"/>
        <d v="2015-04-14T00:00:00"/>
        <d v="2015-05-21T00:00:00"/>
        <d v="2015-06-16T00:00:00"/>
        <d v="2015-07-16T00:00:00"/>
        <d v="2015-09-25T00:00:00"/>
        <d v="2015-10-21T00:00:00"/>
        <d v="2015-11-25T00:00:00"/>
        <d v="2015-01-04T00:00:00"/>
        <d v="2015-04-15T00:00:00"/>
        <d v="2015-05-19T00:00:00"/>
        <d v="2015-06-18T00:00:00"/>
        <d v="2015-07-15T00:00:00"/>
        <d v="2015-08-28T00:00:00"/>
        <d v="2015-10-05T00:00:00"/>
        <d v="2015-02-02T00:00:00"/>
        <d v="2015-01-20T00:00:00"/>
      </sharedItems>
    </cacheField>
    <cacheField name="Numero action" numFmtId="0">
      <sharedItems count="13">
        <s v="S03"/>
        <s v="M01"/>
        <s v="M02"/>
        <s v="M03"/>
        <s v="F03"/>
        <s v="V04"/>
        <s v="V06"/>
        <s v="V12"/>
        <s v="V13"/>
        <s v="V14"/>
        <s v="V16"/>
        <s v="AP01"/>
        <s v="AS01"/>
      </sharedItems>
    </cacheField>
    <cacheField name="Machine" numFmtId="0">
      <sharedItems count="5">
        <s v="Sérigraphieuse"/>
        <s v="Mydata"/>
        <s v="Four"/>
        <s v="Vague"/>
        <s v="Autres"/>
      </sharedItems>
    </cacheField>
    <cacheField name="Sous ensemble" numFmtId="0">
      <sharedItems/>
    </cacheField>
    <cacheField name="Libellé action " numFmtId="0">
      <sharedItems/>
    </cacheField>
    <cacheField name="Périodicité" numFmtId="0">
      <sharedItems/>
    </cacheField>
    <cacheField name="Temps de réalisation" numFmtId="0">
      <sharedItems containsSemiMixedTypes="0" containsString="0" containsNumber="1" containsInteger="1" minValue="1" maxValue="70"/>
    </cacheField>
    <cacheField name="Commentaire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">
  <r>
    <x v="0"/>
    <x v="0"/>
    <x v="0"/>
    <s v="Intérieur machine"/>
    <s v="Nettoyer/Contrôler"/>
    <s v="1 mois"/>
    <n v="10"/>
    <m/>
  </r>
  <r>
    <x v="1"/>
    <x v="0"/>
    <x v="0"/>
    <s v="Intérieur machine"/>
    <s v="Nettoyer/Contrôler"/>
    <s v="1 mois"/>
    <n v="5"/>
    <m/>
  </r>
  <r>
    <x v="2"/>
    <x v="0"/>
    <x v="0"/>
    <s v="Intérieur machine"/>
    <s v="Nettoyer/Contrôler"/>
    <s v="1 mois"/>
    <n v="5"/>
    <m/>
  </r>
  <r>
    <x v="3"/>
    <x v="0"/>
    <x v="0"/>
    <s v="Intérieur machine"/>
    <s v="Nettoyer/Contrôler"/>
    <s v="1 mois"/>
    <n v="20"/>
    <m/>
  </r>
  <r>
    <x v="4"/>
    <x v="0"/>
    <x v="0"/>
    <s v="Intérieur machine"/>
    <s v="Nettoyer/Contrôler"/>
    <s v="1 mois"/>
    <n v="20"/>
    <m/>
  </r>
  <r>
    <x v="1"/>
    <x v="1"/>
    <x v="1"/>
    <s v="Outils"/>
    <s v="Nettoyer/Contrôler"/>
    <s v="1 mois"/>
    <n v="35"/>
    <m/>
  </r>
  <r>
    <x v="1"/>
    <x v="2"/>
    <x v="1"/>
    <s v="Axe Z"/>
    <s v="Nettoyer l’axe Z"/>
    <s v="1 mois"/>
    <n v="5"/>
    <m/>
  </r>
  <r>
    <x v="1"/>
    <x v="3"/>
    <x v="1"/>
    <s v="Caméra Hydra"/>
    <s v="Vider le casier hydra"/>
    <s v="1 mois"/>
    <n v="2"/>
    <m/>
  </r>
  <r>
    <x v="2"/>
    <x v="1"/>
    <x v="1"/>
    <s v="Outils"/>
    <s v="Nettoyer/Contrôler"/>
    <s v="1 mois"/>
    <n v="35"/>
    <m/>
  </r>
  <r>
    <x v="2"/>
    <x v="2"/>
    <x v="1"/>
    <s v="Axe Z"/>
    <s v="Nettoyer l’axe Z"/>
    <s v="1 mois"/>
    <n v="5"/>
    <m/>
  </r>
  <r>
    <x v="2"/>
    <x v="3"/>
    <x v="1"/>
    <s v="Caméra Hydra"/>
    <s v="Vider le casier hydra"/>
    <s v="1 mois"/>
    <n v="2"/>
    <m/>
  </r>
  <r>
    <x v="5"/>
    <x v="1"/>
    <x v="1"/>
    <s v="Outils"/>
    <s v="Nettoyer/Contrôler"/>
    <s v="1 mois"/>
    <n v="40"/>
    <m/>
  </r>
  <r>
    <x v="5"/>
    <x v="2"/>
    <x v="1"/>
    <s v="Axe Z"/>
    <s v="Nettoyer l’axe Z"/>
    <s v="1 mois"/>
    <n v="5"/>
    <m/>
  </r>
  <r>
    <x v="5"/>
    <x v="3"/>
    <x v="1"/>
    <s v="Caméra Hydra"/>
    <s v="Vider le casier hydra"/>
    <s v="1 mois"/>
    <n v="1"/>
    <m/>
  </r>
  <r>
    <x v="6"/>
    <x v="1"/>
    <x v="1"/>
    <s v="Outils"/>
    <s v="Nettoyer/Contrôler"/>
    <s v="1 mois"/>
    <n v="35"/>
    <m/>
  </r>
  <r>
    <x v="6"/>
    <x v="2"/>
    <x v="1"/>
    <s v="Axe Z"/>
    <s v="Nettoyer l’axe Z"/>
    <s v="1 mois"/>
    <n v="5"/>
    <m/>
  </r>
  <r>
    <x v="6"/>
    <x v="3"/>
    <x v="1"/>
    <s v="Caméra Hydra"/>
    <s v="Vider le casier hydra"/>
    <s v="1 mois"/>
    <n v="1"/>
    <m/>
  </r>
  <r>
    <x v="7"/>
    <x v="1"/>
    <x v="1"/>
    <s v="Outils"/>
    <s v="Nettoyer/Contrôler"/>
    <s v="1 mois"/>
    <n v="30"/>
    <m/>
  </r>
  <r>
    <x v="7"/>
    <x v="2"/>
    <x v="1"/>
    <s v="Axe Z"/>
    <s v="Nettoyer l’axe Z"/>
    <s v="1 mois"/>
    <n v="5"/>
    <m/>
  </r>
  <r>
    <x v="7"/>
    <x v="3"/>
    <x v="1"/>
    <s v="Caméra Hydra"/>
    <s v="Vider le casier hydra"/>
    <s v="1 mois"/>
    <n v="1"/>
    <m/>
  </r>
  <r>
    <x v="8"/>
    <x v="1"/>
    <x v="1"/>
    <s v="Outils"/>
    <s v="Nettoyer/Contrôler"/>
    <s v="1 mois"/>
    <n v="25"/>
    <m/>
  </r>
  <r>
    <x v="8"/>
    <x v="2"/>
    <x v="1"/>
    <s v="Axe Z"/>
    <s v="Nettoyer l’axe Z"/>
    <s v="1 mois"/>
    <n v="5"/>
    <m/>
  </r>
  <r>
    <x v="8"/>
    <x v="3"/>
    <x v="1"/>
    <s v="Caméra Hydra"/>
    <s v="Vider le casier hydra"/>
    <s v="1 mois"/>
    <n v="1"/>
    <m/>
  </r>
  <r>
    <x v="9"/>
    <x v="1"/>
    <x v="1"/>
    <s v="Outils"/>
    <s v="Nettoyer/Contrôler"/>
    <s v="1 mois"/>
    <n v="30"/>
    <m/>
  </r>
  <r>
    <x v="9"/>
    <x v="2"/>
    <x v="1"/>
    <s v="Axe Z"/>
    <s v="Nettoyer l’axe Z"/>
    <s v="1 mois"/>
    <n v="5"/>
    <m/>
  </r>
  <r>
    <x v="9"/>
    <x v="3"/>
    <x v="1"/>
    <s v="Caméra Hydra"/>
    <s v="Vider le casier hydra"/>
    <s v="1 mois"/>
    <n v="2"/>
    <m/>
  </r>
  <r>
    <x v="10"/>
    <x v="1"/>
    <x v="1"/>
    <s v="Outils"/>
    <s v="Nettoyer/Contrôler"/>
    <s v="1 mois"/>
    <n v="30"/>
    <m/>
  </r>
  <r>
    <x v="10"/>
    <x v="2"/>
    <x v="1"/>
    <s v="Axe Z"/>
    <s v="Nettoyer l’axe Z"/>
    <s v="1 mois"/>
    <n v="5"/>
    <m/>
  </r>
  <r>
    <x v="10"/>
    <x v="3"/>
    <x v="1"/>
    <s v="Caméra Hydra"/>
    <s v="Vider le casier hydra"/>
    <s v="1 mois"/>
    <n v="5"/>
    <m/>
  </r>
  <r>
    <x v="11"/>
    <x v="4"/>
    <x v="2"/>
    <s v="Test"/>
    <s v="Passage du PROFILER"/>
    <s v="1 mois"/>
    <n v="20"/>
    <m/>
  </r>
  <r>
    <x v="12"/>
    <x v="4"/>
    <x v="2"/>
    <s v="Test"/>
    <s v="Passage du PROFILER"/>
    <s v="1 mois"/>
    <n v="20"/>
    <m/>
  </r>
  <r>
    <x v="13"/>
    <x v="4"/>
    <x v="2"/>
    <s v="Test"/>
    <s v="Passage du PROFILER"/>
    <s v="1 mois"/>
    <n v="40"/>
    <m/>
  </r>
  <r>
    <x v="14"/>
    <x v="4"/>
    <x v="2"/>
    <s v="Test"/>
    <s v="Passage du PROFILER"/>
    <s v="1 mois"/>
    <n v="20"/>
    <m/>
  </r>
  <r>
    <x v="6"/>
    <x v="4"/>
    <x v="2"/>
    <s v="Test"/>
    <s v="Passage du PROFILER"/>
    <s v="1 mois"/>
    <n v="20"/>
    <m/>
  </r>
  <r>
    <x v="15"/>
    <x v="4"/>
    <x v="2"/>
    <s v="Test"/>
    <s v="Passage du PROFILER"/>
    <s v="1 mois"/>
    <n v="20"/>
    <m/>
  </r>
  <r>
    <x v="16"/>
    <x v="4"/>
    <x v="2"/>
    <s v="Test"/>
    <s v="Passage du PROFILER"/>
    <s v="1 mois"/>
    <n v="20"/>
    <m/>
  </r>
  <r>
    <x v="17"/>
    <x v="4"/>
    <x v="2"/>
    <s v="Test"/>
    <s v="Passage du PROFILER"/>
    <s v="1 mois"/>
    <n v="30"/>
    <m/>
  </r>
  <r>
    <x v="18"/>
    <x v="4"/>
    <x v="2"/>
    <s v="Test"/>
    <s v="Passage du PROFILER"/>
    <s v="1 mois"/>
    <n v="20"/>
    <m/>
  </r>
  <r>
    <x v="19"/>
    <x v="5"/>
    <x v="3"/>
    <s v="Bain d'étain"/>
    <s v="Graisser les vis mère du bain"/>
    <s v="6 mois"/>
    <n v="20"/>
    <m/>
  </r>
  <r>
    <x v="19"/>
    <x v="6"/>
    <x v="3"/>
    <s v="Bain d'étain"/>
    <s v="Nettoyer le bain d'étain"/>
    <s v="1 mois"/>
    <n v="60"/>
    <m/>
  </r>
  <r>
    <x v="19"/>
    <x v="7"/>
    <x v="3"/>
    <s v="Fluxeur"/>
    <s v="Nettoyer/démonter la buse"/>
    <s v="6 mois"/>
    <n v="20"/>
    <m/>
  </r>
  <r>
    <x v="19"/>
    <x v="8"/>
    <x v="3"/>
    <s v="Fluxeur"/>
    <s v="Nettoyer/remplacer l’entraînement magnétique de la pompe"/>
    <s v="6 mois"/>
    <n v="40"/>
    <m/>
  </r>
  <r>
    <x v="19"/>
    <x v="9"/>
    <x v="3"/>
    <s v="Fluxeur"/>
    <s v="Nettoyer le système à bande du vérin"/>
    <s v="6 mois"/>
    <n v="20"/>
    <m/>
  </r>
  <r>
    <x v="19"/>
    <x v="10"/>
    <x v="3"/>
    <s v="Test"/>
    <s v="Passage du PROFILER"/>
    <s v="1 mois"/>
    <n v="20"/>
    <m/>
  </r>
  <r>
    <x v="20"/>
    <x v="10"/>
    <x v="3"/>
    <s v="Test"/>
    <s v="Passage du PROFILER"/>
    <s v="1 mois"/>
    <n v="20"/>
    <m/>
  </r>
  <r>
    <x v="12"/>
    <x v="6"/>
    <x v="3"/>
    <s v="Bain d'étain"/>
    <s v="Nettoyer le bain d'étain"/>
    <s v="1 mois"/>
    <n v="60"/>
    <m/>
  </r>
  <r>
    <x v="12"/>
    <x v="5"/>
    <x v="3"/>
    <s v="Bain d'étain"/>
    <s v="Graisser les vis mère du bain"/>
    <s v="6 mois"/>
    <n v="20"/>
    <m/>
  </r>
  <r>
    <x v="21"/>
    <x v="5"/>
    <x v="3"/>
    <s v="Bain d'étain"/>
    <s v="Graisser les vis mère du bain"/>
    <s v="6 mois"/>
    <n v="20"/>
    <m/>
  </r>
  <r>
    <x v="21"/>
    <x v="6"/>
    <x v="3"/>
    <s v="Bain d'étain"/>
    <s v="Nettoyer le bain d'étain"/>
    <s v="1 mois"/>
    <n v="60"/>
    <m/>
  </r>
  <r>
    <x v="13"/>
    <x v="10"/>
    <x v="3"/>
    <s v="Test"/>
    <s v="Passage du PROFILER"/>
    <s v="1 mois"/>
    <n v="20"/>
    <m/>
  </r>
  <r>
    <x v="22"/>
    <x v="6"/>
    <x v="3"/>
    <s v="Bain d'étain"/>
    <s v="Nettoyer le bain d'étain"/>
    <s v="1 mois"/>
    <n v="60"/>
    <m/>
  </r>
  <r>
    <x v="23"/>
    <x v="6"/>
    <x v="3"/>
    <s v="Bain d'étain"/>
    <s v="Nettoyer le bain d'étain"/>
    <s v="1 mois"/>
    <n v="50"/>
    <m/>
  </r>
  <r>
    <x v="15"/>
    <x v="6"/>
    <x v="3"/>
    <s v="Bain d'étain"/>
    <s v="Nettoyer le bain d'étain"/>
    <s v="1 mois"/>
    <n v="60"/>
    <m/>
  </r>
  <r>
    <x v="24"/>
    <x v="6"/>
    <x v="3"/>
    <s v="Bain d'étain"/>
    <s v="Nettoyer le bain d'étain"/>
    <s v="1 mois"/>
    <n v="60"/>
    <m/>
  </r>
  <r>
    <x v="3"/>
    <x v="6"/>
    <x v="3"/>
    <s v="Bain d'étain"/>
    <s v="Nettoyer le bain d'étain"/>
    <s v="1 mois"/>
    <n v="70"/>
    <m/>
  </r>
  <r>
    <x v="4"/>
    <x v="6"/>
    <x v="3"/>
    <s v="Bain d'étain"/>
    <s v="Nettoyer le bain d'étain"/>
    <s v="1 mois"/>
    <n v="45"/>
    <m/>
  </r>
  <r>
    <x v="22"/>
    <x v="10"/>
    <x v="3"/>
    <s v="Test"/>
    <s v="Passage du PROFILER"/>
    <s v="1 mois"/>
    <n v="20"/>
    <m/>
  </r>
  <r>
    <x v="23"/>
    <x v="10"/>
    <x v="3"/>
    <s v="Test"/>
    <s v="Passage du PROFILER"/>
    <s v="1 mois"/>
    <n v="20"/>
    <m/>
  </r>
  <r>
    <x v="15"/>
    <x v="10"/>
    <x v="3"/>
    <s v="Test"/>
    <s v="Passage du PROFILER"/>
    <s v="1 mois"/>
    <n v="20"/>
    <m/>
  </r>
  <r>
    <x v="16"/>
    <x v="10"/>
    <x v="3"/>
    <s v="Test"/>
    <s v="Passage du PROFILER"/>
    <s v="1 mois"/>
    <n v="20"/>
    <m/>
  </r>
  <r>
    <x v="3"/>
    <x v="10"/>
    <x v="3"/>
    <s v="Test"/>
    <s v="Passage du PROFILER"/>
    <s v="1 mois"/>
    <n v="20"/>
    <m/>
  </r>
  <r>
    <x v="4"/>
    <x v="10"/>
    <x v="3"/>
    <s v="Test"/>
    <s v="Passage du PROFILER"/>
    <s v="1 mois"/>
    <n v="20"/>
    <m/>
  </r>
  <r>
    <x v="25"/>
    <x v="11"/>
    <x v="4"/>
    <s v="Profiler"/>
    <s v="Envoi pour calibration"/>
    <s v="1 an"/>
    <n v="5"/>
    <m/>
  </r>
  <r>
    <x v="26"/>
    <x v="12"/>
    <x v="4"/>
    <s v="Station de test ESD"/>
    <s v="Tester la calibration"/>
    <s v="1 an"/>
    <n v="2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B17" firstHeaderRow="1" firstDataRow="1" firstDataCol="1" rowPageCount="1" colPageCount="1"/>
  <pivotFields count="8">
    <pivotField axis="axisPage" numFmtId="14" showAll="0">
      <items count="28">
        <item x="18"/>
        <item x="26"/>
        <item x="25"/>
        <item x="11"/>
        <item x="19"/>
        <item x="0"/>
        <item x="20"/>
        <item x="12"/>
        <item x="1"/>
        <item x="13"/>
        <item x="2"/>
        <item x="21"/>
        <item x="22"/>
        <item x="14"/>
        <item x="5"/>
        <item x="6"/>
        <item x="23"/>
        <item x="15"/>
        <item x="7"/>
        <item x="24"/>
        <item x="8"/>
        <item x="16"/>
        <item x="9"/>
        <item x="3"/>
        <item x="17"/>
        <item x="10"/>
        <item x="4"/>
        <item t="default"/>
      </items>
    </pivotField>
    <pivotField axis="axisRow" showAll="0">
      <items count="14">
        <item x="11"/>
        <item x="12"/>
        <item x="4"/>
        <item x="1"/>
        <item x="2"/>
        <item x="3"/>
        <item x="0"/>
        <item x="5"/>
        <item x="6"/>
        <item x="7"/>
        <item x="8"/>
        <item x="9"/>
        <item x="10"/>
        <item t="default"/>
      </items>
    </pivotField>
    <pivotField showAll="0">
      <items count="6">
        <item x="4"/>
        <item x="2"/>
        <item x="1"/>
        <item x="0"/>
        <item x="3"/>
        <item t="default"/>
      </items>
    </pivotField>
    <pivotField showAll="0"/>
    <pivotField showAll="0"/>
    <pivotField showAll="0"/>
    <pivotField dataField="1" showAll="0"/>
    <pivotField showAll="0"/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pageFields count="1">
    <pageField fld="0" hier="-1"/>
  </pageFields>
  <dataFields count="1">
    <dataField name="Somme de Temps de réalisation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3" name="Tableau3" displayName="Tableau3" ref="A6:I70" totalsRowShown="0">
  <autoFilter ref="A6:I70"/>
  <tableColumns count="9">
    <tableColumn id="1" name="Date"/>
    <tableColumn id="2" name="Numero action"/>
    <tableColumn id="3" name="Machine" dataDxfId="3">
      <calculatedColumnFormula>VLOOKUP(Tableau3[[#This Row],[Numero action]], Feuil1!A:E, 2, FALSE)</calculatedColumnFormula>
    </tableColumn>
    <tableColumn id="4" name="Sous ensemble" dataDxfId="2">
      <calculatedColumnFormula>VLOOKUP(Tableau3[[#This Row],[Numero action]], Feuil1!A:E, 3, FALSE)</calculatedColumnFormula>
    </tableColumn>
    <tableColumn id="5" name="Libellé action " dataDxfId="1">
      <calculatedColumnFormula>VLOOKUP(Tableau3[[#This Row],[Numero action]], Feuil1!A:E, 4, FALSE)</calculatedColumnFormula>
    </tableColumn>
    <tableColumn id="7" name="Périodicité" dataDxfId="0">
      <calculatedColumnFormula>VLOOKUP(Tableau3[[#This Row],[Numero action]], Feuil1!A:E, 5, FALSE)</calculatedColumnFormula>
    </tableColumn>
    <tableColumn id="6" name="Temps de réalisation"/>
    <tableColumn id="10" name="Nbre de jour ouvrés depuis la derniere maintenance"/>
    <tableColumn id="8" name="Commentaire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workbookViewId="0">
      <pane ySplit="6" topLeftCell="A43" activePane="bottomLeft" state="frozen"/>
      <selection pane="bottomLeft" activeCell="H7" sqref="H7"/>
    </sheetView>
  </sheetViews>
  <sheetFormatPr baseColWidth="10" defaultRowHeight="15" x14ac:dyDescent="0.25"/>
  <cols>
    <col min="1" max="1" width="14.28515625" customWidth="1"/>
    <col min="2" max="2" width="16.7109375" customWidth="1"/>
    <col min="3" max="3" width="16.85546875" customWidth="1"/>
    <col min="4" max="4" width="23.5703125" customWidth="1"/>
    <col min="5" max="5" width="26.5703125" bestFit="1" customWidth="1"/>
    <col min="6" max="6" width="13.28515625" style="2" customWidth="1"/>
    <col min="7" max="7" width="20" customWidth="1"/>
    <col min="8" max="8" width="20" style="7" customWidth="1"/>
    <col min="9" max="9" width="21.7109375" customWidth="1"/>
  </cols>
  <sheetData>
    <row r="1" spans="1:12" x14ac:dyDescent="0.25">
      <c r="A1" s="16"/>
      <c r="B1" s="17"/>
      <c r="C1" s="22" t="s">
        <v>116</v>
      </c>
      <c r="D1" s="23"/>
      <c r="E1" s="23"/>
      <c r="F1" s="23"/>
      <c r="G1" s="23"/>
      <c r="H1" s="24"/>
      <c r="I1" s="15" t="s">
        <v>117</v>
      </c>
    </row>
    <row r="2" spans="1:12" x14ac:dyDescent="0.25">
      <c r="A2" s="18"/>
      <c r="B2" s="19"/>
      <c r="C2" s="25"/>
      <c r="D2" s="26"/>
      <c r="E2" s="26"/>
      <c r="F2" s="26"/>
      <c r="G2" s="26"/>
      <c r="H2" s="27"/>
      <c r="I2" s="15"/>
    </row>
    <row r="3" spans="1:12" x14ac:dyDescent="0.25">
      <c r="A3" s="20"/>
      <c r="B3" s="21"/>
      <c r="C3" s="25"/>
      <c r="D3" s="26"/>
      <c r="E3" s="26"/>
      <c r="F3" s="26"/>
      <c r="G3" s="26"/>
      <c r="H3" s="27"/>
      <c r="I3" s="14" t="s">
        <v>118</v>
      </c>
    </row>
    <row r="4" spans="1:12" x14ac:dyDescent="0.25">
      <c r="A4" s="15" t="s">
        <v>120</v>
      </c>
      <c r="B4" s="31"/>
      <c r="C4" s="28"/>
      <c r="D4" s="29"/>
      <c r="E4" s="29"/>
      <c r="F4" s="29"/>
      <c r="G4" s="29"/>
      <c r="H4" s="30"/>
      <c r="I4" s="13" t="s">
        <v>119</v>
      </c>
    </row>
    <row r="5" spans="1:12" s="7" customFormat="1" ht="25.5" customHeight="1" x14ac:dyDescent="0.25">
      <c r="A5" s="8"/>
      <c r="B5" s="9"/>
      <c r="C5" s="10"/>
      <c r="D5" s="10"/>
      <c r="E5" s="10"/>
      <c r="F5" s="10"/>
      <c r="G5" s="10"/>
      <c r="H5" s="12"/>
      <c r="I5" s="10"/>
      <c r="J5" s="11"/>
      <c r="K5" s="11"/>
      <c r="L5" s="11"/>
    </row>
    <row r="6" spans="1:12" x14ac:dyDescent="0.25">
      <c r="A6" s="1" t="s">
        <v>100</v>
      </c>
      <c r="B6" s="1" t="s">
        <v>101</v>
      </c>
      <c r="C6" t="s">
        <v>0</v>
      </c>
      <c r="D6" t="s">
        <v>103</v>
      </c>
      <c r="E6" t="s">
        <v>102</v>
      </c>
      <c r="F6" s="2" t="s">
        <v>105</v>
      </c>
      <c r="G6" t="s">
        <v>104</v>
      </c>
      <c r="H6" s="7" t="s">
        <v>121</v>
      </c>
      <c r="I6" t="s">
        <v>111</v>
      </c>
    </row>
    <row r="7" spans="1:12" x14ac:dyDescent="0.25">
      <c r="A7" s="6">
        <v>42118</v>
      </c>
      <c r="B7" t="s">
        <v>8</v>
      </c>
      <c r="C7" s="2" t="str">
        <f>VLOOKUP(Tableau3[[#This Row],[Numero action]], Feuil1!A:E, 2, FALSE)</f>
        <v>Sérigraphieuse</v>
      </c>
      <c r="D7" t="str">
        <f>VLOOKUP(Tableau3[[#This Row],[Numero action]], Feuil1!A:E, 3, FALSE)</f>
        <v>Intérieur machine</v>
      </c>
      <c r="E7" t="str">
        <f>VLOOKUP(Tableau3[[#This Row],[Numero action]], Feuil1!A:E, 4, FALSE)</f>
        <v>Nettoyer/Contrôler</v>
      </c>
      <c r="F7" s="2" t="str">
        <f>VLOOKUP(Tableau3[[#This Row],[Numero action]], Feuil1!A:E, 5, FALSE)</f>
        <v>1 mois</v>
      </c>
      <c r="G7">
        <v>10</v>
      </c>
    </row>
    <row r="8" spans="1:12" x14ac:dyDescent="0.25">
      <c r="A8" s="6">
        <v>42146</v>
      </c>
      <c r="B8" t="s">
        <v>8</v>
      </c>
      <c r="C8" s="2" t="str">
        <f>VLOOKUP(Tableau3[[#This Row],[Numero action]], Feuil1!A:E, 2, FALSE)</f>
        <v>Sérigraphieuse</v>
      </c>
      <c r="D8" t="str">
        <f>VLOOKUP(Tableau3[[#This Row],[Numero action]], Feuil1!A:E, 3, FALSE)</f>
        <v>Intérieur machine</v>
      </c>
      <c r="E8" t="str">
        <f>VLOOKUP(Tableau3[[#This Row],[Numero action]], Feuil1!A:E, 4, FALSE)</f>
        <v>Nettoyer/Contrôler</v>
      </c>
      <c r="F8" s="2" t="str">
        <f>VLOOKUP(Tableau3[[#This Row],[Numero action]], Feuil1!A:E, 5, FALSE)</f>
        <v>1 mois</v>
      </c>
      <c r="G8">
        <v>5</v>
      </c>
    </row>
    <row r="9" spans="1:12" x14ac:dyDescent="0.25">
      <c r="A9" s="6">
        <v>42172</v>
      </c>
      <c r="B9" t="s">
        <v>8</v>
      </c>
      <c r="C9" s="2" t="str">
        <f>VLOOKUP(Tableau3[[#This Row],[Numero action]], Feuil1!A:E, 2, FALSE)</f>
        <v>Sérigraphieuse</v>
      </c>
      <c r="D9" t="str">
        <f>VLOOKUP(Tableau3[[#This Row],[Numero action]], Feuil1!A:E, 3, FALSE)</f>
        <v>Intérieur machine</v>
      </c>
      <c r="E9" t="str">
        <f>VLOOKUP(Tableau3[[#This Row],[Numero action]], Feuil1!A:E, 4, FALSE)</f>
        <v>Nettoyer/Contrôler</v>
      </c>
      <c r="F9" s="2" t="str">
        <f>VLOOKUP(Tableau3[[#This Row],[Numero action]], Feuil1!A:E, 5, FALSE)</f>
        <v>1 mois</v>
      </c>
      <c r="G9">
        <v>5</v>
      </c>
    </row>
    <row r="10" spans="1:12" x14ac:dyDescent="0.25">
      <c r="A10" s="6">
        <v>42328</v>
      </c>
      <c r="B10" t="s">
        <v>8</v>
      </c>
      <c r="C10" s="2" t="str">
        <f>VLOOKUP(Tableau3[[#This Row],[Numero action]], Feuil1!A:E, 2, FALSE)</f>
        <v>Sérigraphieuse</v>
      </c>
      <c r="D10" t="str">
        <f>VLOOKUP(Tableau3[[#This Row],[Numero action]], Feuil1!A:E, 3, FALSE)</f>
        <v>Intérieur machine</v>
      </c>
      <c r="E10" t="str">
        <f>VLOOKUP(Tableau3[[#This Row],[Numero action]], Feuil1!A:E, 4, FALSE)</f>
        <v>Nettoyer/Contrôler</v>
      </c>
      <c r="F10" s="2" t="str">
        <f>VLOOKUP(Tableau3[[#This Row],[Numero action]], Feuil1!A:E, 5, FALSE)</f>
        <v>1 mois</v>
      </c>
      <c r="G10">
        <v>20</v>
      </c>
    </row>
    <row r="11" spans="1:12" x14ac:dyDescent="0.25">
      <c r="A11" s="6">
        <v>42362</v>
      </c>
      <c r="B11" t="s">
        <v>8</v>
      </c>
      <c r="C11" s="2" t="str">
        <f>VLOOKUP(Tableau3[[#This Row],[Numero action]], Feuil1!A:E, 2, FALSE)</f>
        <v>Sérigraphieuse</v>
      </c>
      <c r="D11" t="str">
        <f>VLOOKUP(Tableau3[[#This Row],[Numero action]], Feuil1!A:E, 3, FALSE)</f>
        <v>Intérieur machine</v>
      </c>
      <c r="E11" t="str">
        <f>VLOOKUP(Tableau3[[#This Row],[Numero action]], Feuil1!A:E, 4, FALSE)</f>
        <v>Nettoyer/Contrôler</v>
      </c>
      <c r="F11" s="2" t="str">
        <f>VLOOKUP(Tableau3[[#This Row],[Numero action]], Feuil1!A:E, 5, FALSE)</f>
        <v>1 mois</v>
      </c>
      <c r="G11">
        <v>20</v>
      </c>
    </row>
    <row r="12" spans="1:12" x14ac:dyDescent="0.25">
      <c r="A12" s="6">
        <v>42146</v>
      </c>
      <c r="B12" t="s">
        <v>12</v>
      </c>
      <c r="C12" s="2" t="str">
        <f>VLOOKUP(Tableau3[[#This Row],[Numero action]], Feuil1!A:E, 2, FALSE)</f>
        <v>Mydata</v>
      </c>
      <c r="D12" t="str">
        <f>VLOOKUP(Tableau3[[#This Row],[Numero action]], Feuil1!A:E, 3, FALSE)</f>
        <v>Outils</v>
      </c>
      <c r="E12" t="str">
        <f>VLOOKUP(Tableau3[[#This Row],[Numero action]], Feuil1!A:E, 4, FALSE)</f>
        <v>Nettoyer/Contrôler</v>
      </c>
      <c r="F12" s="2" t="str">
        <f>VLOOKUP(Tableau3[[#This Row],[Numero action]], Feuil1!A:E, 5, FALSE)</f>
        <v>1 mois</v>
      </c>
      <c r="G12">
        <v>35</v>
      </c>
    </row>
    <row r="13" spans="1:12" x14ac:dyDescent="0.25">
      <c r="A13" s="6">
        <v>42146</v>
      </c>
      <c r="B13" t="s">
        <v>14</v>
      </c>
      <c r="C13" s="2" t="str">
        <f>VLOOKUP(Tableau3[[#This Row],[Numero action]], Feuil1!A:E, 2, FALSE)</f>
        <v>Mydata</v>
      </c>
      <c r="D13" t="str">
        <f>VLOOKUP(Tableau3[[#This Row],[Numero action]], Feuil1!A:E, 3, FALSE)</f>
        <v>Axe Z</v>
      </c>
      <c r="E13" t="str">
        <f>VLOOKUP(Tableau3[[#This Row],[Numero action]], Feuil1!A:E, 4, FALSE)</f>
        <v>Nettoyer l’axe Z</v>
      </c>
      <c r="F13" s="2" t="str">
        <f>VLOOKUP(Tableau3[[#This Row],[Numero action]], Feuil1!A:E, 5, FALSE)</f>
        <v>1 mois</v>
      </c>
      <c r="G13">
        <v>5</v>
      </c>
    </row>
    <row r="14" spans="1:12" x14ac:dyDescent="0.25">
      <c r="A14" s="6">
        <v>42146</v>
      </c>
      <c r="B14" t="s">
        <v>17</v>
      </c>
      <c r="C14" s="2" t="str">
        <f>VLOOKUP(Tableau3[[#This Row],[Numero action]], Feuil1!A:E, 2, FALSE)</f>
        <v>Mydata</v>
      </c>
      <c r="D14" t="str">
        <f>VLOOKUP(Tableau3[[#This Row],[Numero action]], Feuil1!A:E, 3, FALSE)</f>
        <v>Caméra Hydra</v>
      </c>
      <c r="E14" t="str">
        <f>VLOOKUP(Tableau3[[#This Row],[Numero action]], Feuil1!A:E, 4, FALSE)</f>
        <v>Vider le casier hydra</v>
      </c>
      <c r="F14" s="2" t="str">
        <f>VLOOKUP(Tableau3[[#This Row],[Numero action]], Feuil1!A:E, 5, FALSE)</f>
        <v>1 mois</v>
      </c>
      <c r="G14">
        <v>2</v>
      </c>
    </row>
    <row r="15" spans="1:12" x14ac:dyDescent="0.25">
      <c r="A15" s="6">
        <v>42172</v>
      </c>
      <c r="B15" t="s">
        <v>12</v>
      </c>
      <c r="C15" s="2" t="str">
        <f>VLOOKUP(Tableau3[[#This Row],[Numero action]], Feuil1!A:E, 2, FALSE)</f>
        <v>Mydata</v>
      </c>
      <c r="D15" t="str">
        <f>VLOOKUP(Tableau3[[#This Row],[Numero action]], Feuil1!A:E, 3, FALSE)</f>
        <v>Outils</v>
      </c>
      <c r="E15" t="str">
        <f>VLOOKUP(Tableau3[[#This Row],[Numero action]], Feuil1!A:E, 4, FALSE)</f>
        <v>Nettoyer/Contrôler</v>
      </c>
      <c r="F15" s="2" t="str">
        <f>VLOOKUP(Tableau3[[#This Row],[Numero action]], Feuil1!A:E, 5, FALSE)</f>
        <v>1 mois</v>
      </c>
      <c r="G15">
        <v>35</v>
      </c>
    </row>
    <row r="16" spans="1:12" x14ac:dyDescent="0.25">
      <c r="A16" s="6">
        <v>42172</v>
      </c>
      <c r="B16" t="s">
        <v>14</v>
      </c>
      <c r="C16" s="2" t="str">
        <f>VLOOKUP(Tableau3[[#This Row],[Numero action]], Feuil1!A:E, 2, FALSE)</f>
        <v>Mydata</v>
      </c>
      <c r="D16" t="str">
        <f>VLOOKUP(Tableau3[[#This Row],[Numero action]], Feuil1!A:E, 3, FALSE)</f>
        <v>Axe Z</v>
      </c>
      <c r="E16" t="str">
        <f>VLOOKUP(Tableau3[[#This Row],[Numero action]], Feuil1!A:E, 4, FALSE)</f>
        <v>Nettoyer l’axe Z</v>
      </c>
      <c r="F16" s="2" t="str">
        <f>VLOOKUP(Tableau3[[#This Row],[Numero action]], Feuil1!A:E, 5, FALSE)</f>
        <v>1 mois</v>
      </c>
      <c r="G16">
        <v>5</v>
      </c>
    </row>
    <row r="17" spans="1:7" x14ac:dyDescent="0.25">
      <c r="A17" s="6">
        <v>42172</v>
      </c>
      <c r="B17" t="s">
        <v>17</v>
      </c>
      <c r="C17" s="2" t="str">
        <f>VLOOKUP(Tableau3[[#This Row],[Numero action]], Feuil1!A:E, 2, FALSE)</f>
        <v>Mydata</v>
      </c>
      <c r="D17" t="str">
        <f>VLOOKUP(Tableau3[[#This Row],[Numero action]], Feuil1!A:E, 3, FALSE)</f>
        <v>Caméra Hydra</v>
      </c>
      <c r="E17" t="str">
        <f>VLOOKUP(Tableau3[[#This Row],[Numero action]], Feuil1!A:E, 4, FALSE)</f>
        <v>Vider le casier hydra</v>
      </c>
      <c r="F17" s="2" t="str">
        <f>VLOOKUP(Tableau3[[#This Row],[Numero action]], Feuil1!A:E, 5, FALSE)</f>
        <v>1 mois</v>
      </c>
      <c r="G17">
        <v>2</v>
      </c>
    </row>
    <row r="18" spans="1:7" x14ac:dyDescent="0.25">
      <c r="A18" s="6">
        <v>42202</v>
      </c>
      <c r="B18" t="s">
        <v>12</v>
      </c>
      <c r="C18" s="2" t="str">
        <f>VLOOKUP(Tableau3[[#This Row],[Numero action]], Feuil1!A:E, 2, FALSE)</f>
        <v>Mydata</v>
      </c>
      <c r="D18" t="str">
        <f>VLOOKUP(Tableau3[[#This Row],[Numero action]], Feuil1!A:E, 3, FALSE)</f>
        <v>Outils</v>
      </c>
      <c r="E18" t="str">
        <f>VLOOKUP(Tableau3[[#This Row],[Numero action]], Feuil1!A:E, 4, FALSE)</f>
        <v>Nettoyer/Contrôler</v>
      </c>
      <c r="F18" s="2" t="str">
        <f>VLOOKUP(Tableau3[[#This Row],[Numero action]], Feuil1!A:E, 5, FALSE)</f>
        <v>1 mois</v>
      </c>
      <c r="G18">
        <v>40</v>
      </c>
    </row>
    <row r="19" spans="1:7" x14ac:dyDescent="0.25">
      <c r="A19" s="6">
        <v>42202</v>
      </c>
      <c r="B19" t="s">
        <v>14</v>
      </c>
      <c r="C19" s="2" t="str">
        <f>VLOOKUP(Tableau3[[#This Row],[Numero action]], Feuil1!A:E, 2, FALSE)</f>
        <v>Mydata</v>
      </c>
      <c r="D19" t="str">
        <f>VLOOKUP(Tableau3[[#This Row],[Numero action]], Feuil1!A:E, 3, FALSE)</f>
        <v>Axe Z</v>
      </c>
      <c r="E19" t="str">
        <f>VLOOKUP(Tableau3[[#This Row],[Numero action]], Feuil1!A:E, 4, FALSE)</f>
        <v>Nettoyer l’axe Z</v>
      </c>
      <c r="F19" s="2" t="str">
        <f>VLOOKUP(Tableau3[[#This Row],[Numero action]], Feuil1!A:E, 5, FALSE)</f>
        <v>1 mois</v>
      </c>
      <c r="G19">
        <v>5</v>
      </c>
    </row>
    <row r="20" spans="1:7" x14ac:dyDescent="0.25">
      <c r="A20" s="6">
        <v>42202</v>
      </c>
      <c r="B20" t="s">
        <v>17</v>
      </c>
      <c r="C20" s="2" t="str">
        <f>VLOOKUP(Tableau3[[#This Row],[Numero action]], Feuil1!A:E, 2, FALSE)</f>
        <v>Mydata</v>
      </c>
      <c r="D20" t="str">
        <f>VLOOKUP(Tableau3[[#This Row],[Numero action]], Feuil1!A:E, 3, FALSE)</f>
        <v>Caméra Hydra</v>
      </c>
      <c r="E20" t="str">
        <f>VLOOKUP(Tableau3[[#This Row],[Numero action]], Feuil1!A:E, 4, FALSE)</f>
        <v>Vider le casier hydra</v>
      </c>
      <c r="F20" s="2" t="str">
        <f>VLOOKUP(Tableau3[[#This Row],[Numero action]], Feuil1!A:E, 5, FALSE)</f>
        <v>1 mois</v>
      </c>
      <c r="G20">
        <v>1</v>
      </c>
    </row>
    <row r="21" spans="1:7" x14ac:dyDescent="0.25">
      <c r="A21" s="6">
        <v>42242</v>
      </c>
      <c r="B21" t="s">
        <v>12</v>
      </c>
      <c r="C21" s="2" t="str">
        <f>VLOOKUP(Tableau3[[#This Row],[Numero action]], Feuil1!A:E, 2, FALSE)</f>
        <v>Mydata</v>
      </c>
      <c r="D21" t="str">
        <f>VLOOKUP(Tableau3[[#This Row],[Numero action]], Feuil1!A:E, 3, FALSE)</f>
        <v>Outils</v>
      </c>
      <c r="E21" t="str">
        <f>VLOOKUP(Tableau3[[#This Row],[Numero action]], Feuil1!A:E, 4, FALSE)</f>
        <v>Nettoyer/Contrôler</v>
      </c>
      <c r="F21" s="2" t="str">
        <f>VLOOKUP(Tableau3[[#This Row],[Numero action]], Feuil1!A:E, 5, FALSE)</f>
        <v>1 mois</v>
      </c>
      <c r="G21">
        <v>35</v>
      </c>
    </row>
    <row r="22" spans="1:7" x14ac:dyDescent="0.25">
      <c r="A22" s="6">
        <v>42242</v>
      </c>
      <c r="B22" t="s">
        <v>14</v>
      </c>
      <c r="C22" s="2" t="str">
        <f>VLOOKUP(Tableau3[[#This Row],[Numero action]], Feuil1!A:E, 2, FALSE)</f>
        <v>Mydata</v>
      </c>
      <c r="D22" t="str">
        <f>VLOOKUP(Tableau3[[#This Row],[Numero action]], Feuil1!A:E, 3, FALSE)</f>
        <v>Axe Z</v>
      </c>
      <c r="E22" t="str">
        <f>VLOOKUP(Tableau3[[#This Row],[Numero action]], Feuil1!A:E, 4, FALSE)</f>
        <v>Nettoyer l’axe Z</v>
      </c>
      <c r="F22" s="2" t="str">
        <f>VLOOKUP(Tableau3[[#This Row],[Numero action]], Feuil1!A:E, 5, FALSE)</f>
        <v>1 mois</v>
      </c>
      <c r="G22">
        <v>5</v>
      </c>
    </row>
    <row r="23" spans="1:7" x14ac:dyDescent="0.25">
      <c r="A23" s="6">
        <v>42242</v>
      </c>
      <c r="B23" t="s">
        <v>17</v>
      </c>
      <c r="C23" s="2" t="str">
        <f>VLOOKUP(Tableau3[[#This Row],[Numero action]], Feuil1!A:E, 2, FALSE)</f>
        <v>Mydata</v>
      </c>
      <c r="D23" t="str">
        <f>VLOOKUP(Tableau3[[#This Row],[Numero action]], Feuil1!A:E, 3, FALSE)</f>
        <v>Caméra Hydra</v>
      </c>
      <c r="E23" t="str">
        <f>VLOOKUP(Tableau3[[#This Row],[Numero action]], Feuil1!A:E, 4, FALSE)</f>
        <v>Vider le casier hydra</v>
      </c>
      <c r="F23" s="2" t="str">
        <f>VLOOKUP(Tableau3[[#This Row],[Numero action]], Feuil1!A:E, 5, FALSE)</f>
        <v>1 mois</v>
      </c>
      <c r="G23">
        <v>1</v>
      </c>
    </row>
    <row r="24" spans="1:7" x14ac:dyDescent="0.25">
      <c r="A24" s="6">
        <v>42278</v>
      </c>
      <c r="B24" t="s">
        <v>12</v>
      </c>
      <c r="C24" s="2" t="str">
        <f>VLOOKUP(Tableau3[[#This Row],[Numero action]], Feuil1!A:E, 2, FALSE)</f>
        <v>Mydata</v>
      </c>
      <c r="D24" t="str">
        <f>VLOOKUP(Tableau3[[#This Row],[Numero action]], Feuil1!A:E, 3, FALSE)</f>
        <v>Outils</v>
      </c>
      <c r="E24" t="str">
        <f>VLOOKUP(Tableau3[[#This Row],[Numero action]], Feuil1!A:E, 4, FALSE)</f>
        <v>Nettoyer/Contrôler</v>
      </c>
      <c r="F24" s="2" t="str">
        <f>VLOOKUP(Tableau3[[#This Row],[Numero action]], Feuil1!A:E, 5, FALSE)</f>
        <v>1 mois</v>
      </c>
      <c r="G24">
        <v>30</v>
      </c>
    </row>
    <row r="25" spans="1:7" x14ac:dyDescent="0.25">
      <c r="A25" s="6">
        <v>42278</v>
      </c>
      <c r="B25" t="s">
        <v>14</v>
      </c>
      <c r="C25" s="2" t="str">
        <f>VLOOKUP(Tableau3[[#This Row],[Numero action]], Feuil1!A:E, 2, FALSE)</f>
        <v>Mydata</v>
      </c>
      <c r="D25" t="str">
        <f>VLOOKUP(Tableau3[[#This Row],[Numero action]], Feuil1!A:E, 3, FALSE)</f>
        <v>Axe Z</v>
      </c>
      <c r="E25" t="str">
        <f>VLOOKUP(Tableau3[[#This Row],[Numero action]], Feuil1!A:E, 4, FALSE)</f>
        <v>Nettoyer l’axe Z</v>
      </c>
      <c r="F25" s="2" t="str">
        <f>VLOOKUP(Tableau3[[#This Row],[Numero action]], Feuil1!A:E, 5, FALSE)</f>
        <v>1 mois</v>
      </c>
      <c r="G25">
        <v>5</v>
      </c>
    </row>
    <row r="26" spans="1:7" x14ac:dyDescent="0.25">
      <c r="A26" s="6">
        <v>42278</v>
      </c>
      <c r="B26" t="s">
        <v>17</v>
      </c>
      <c r="C26" s="2" t="str">
        <f>VLOOKUP(Tableau3[[#This Row],[Numero action]], Feuil1!A:E, 2, FALSE)</f>
        <v>Mydata</v>
      </c>
      <c r="D26" t="str">
        <f>VLOOKUP(Tableau3[[#This Row],[Numero action]], Feuil1!A:E, 3, FALSE)</f>
        <v>Caméra Hydra</v>
      </c>
      <c r="E26" t="str">
        <f>VLOOKUP(Tableau3[[#This Row],[Numero action]], Feuil1!A:E, 4, FALSE)</f>
        <v>Vider le casier hydra</v>
      </c>
      <c r="F26" s="2" t="str">
        <f>VLOOKUP(Tableau3[[#This Row],[Numero action]], Feuil1!A:E, 5, FALSE)</f>
        <v>1 mois</v>
      </c>
      <c r="G26">
        <v>1</v>
      </c>
    </row>
    <row r="27" spans="1:7" x14ac:dyDescent="0.25">
      <c r="A27" s="6">
        <v>42296</v>
      </c>
      <c r="B27" t="s">
        <v>12</v>
      </c>
      <c r="C27" s="2" t="str">
        <f>VLOOKUP(Tableau3[[#This Row],[Numero action]], Feuil1!A:E, 2, FALSE)</f>
        <v>Mydata</v>
      </c>
      <c r="D27" t="str">
        <f>VLOOKUP(Tableau3[[#This Row],[Numero action]], Feuil1!A:E, 3, FALSE)</f>
        <v>Outils</v>
      </c>
      <c r="E27" t="str">
        <f>VLOOKUP(Tableau3[[#This Row],[Numero action]], Feuil1!A:E, 4, FALSE)</f>
        <v>Nettoyer/Contrôler</v>
      </c>
      <c r="F27" s="2" t="str">
        <f>VLOOKUP(Tableau3[[#This Row],[Numero action]], Feuil1!A:E, 5, FALSE)</f>
        <v>1 mois</v>
      </c>
      <c r="G27">
        <v>25</v>
      </c>
    </row>
    <row r="28" spans="1:7" x14ac:dyDescent="0.25">
      <c r="A28" s="6">
        <v>42296</v>
      </c>
      <c r="B28" t="s">
        <v>14</v>
      </c>
      <c r="C28" s="5" t="str">
        <f>VLOOKUP(Tableau3[[#This Row],[Numero action]], Feuil1!A:E, 2, FALSE)</f>
        <v>Mydata</v>
      </c>
      <c r="D28" s="5" t="str">
        <f>VLOOKUP(Tableau3[[#This Row],[Numero action]], Feuil1!A:E, 3, FALSE)</f>
        <v>Axe Z</v>
      </c>
      <c r="E28" s="5" t="str">
        <f>VLOOKUP(Tableau3[[#This Row],[Numero action]], Feuil1!A:E, 4, FALSE)</f>
        <v>Nettoyer l’axe Z</v>
      </c>
      <c r="F28" s="5" t="str">
        <f>VLOOKUP(Tableau3[[#This Row],[Numero action]], Feuil1!A:E, 5, FALSE)</f>
        <v>1 mois</v>
      </c>
      <c r="G28">
        <v>5</v>
      </c>
    </row>
    <row r="29" spans="1:7" x14ac:dyDescent="0.25">
      <c r="A29" s="6">
        <v>42296</v>
      </c>
      <c r="B29" t="s">
        <v>17</v>
      </c>
      <c r="C29" s="5" t="str">
        <f>VLOOKUP(Tableau3[[#This Row],[Numero action]], Feuil1!A:E, 2, FALSE)</f>
        <v>Mydata</v>
      </c>
      <c r="D29" s="5" t="str">
        <f>VLOOKUP(Tableau3[[#This Row],[Numero action]], Feuil1!A:E, 3, FALSE)</f>
        <v>Caméra Hydra</v>
      </c>
      <c r="E29" s="5" t="str">
        <f>VLOOKUP(Tableau3[[#This Row],[Numero action]], Feuil1!A:E, 4, FALSE)</f>
        <v>Vider le casier hydra</v>
      </c>
      <c r="F29" s="5" t="str">
        <f>VLOOKUP(Tableau3[[#This Row],[Numero action]], Feuil1!A:E, 5, FALSE)</f>
        <v>1 mois</v>
      </c>
      <c r="G29">
        <v>1</v>
      </c>
    </row>
    <row r="30" spans="1:7" x14ac:dyDescent="0.25">
      <c r="A30" s="6">
        <v>42327</v>
      </c>
      <c r="B30" t="s">
        <v>12</v>
      </c>
      <c r="C30" s="5" t="str">
        <f>VLOOKUP(Tableau3[[#This Row],[Numero action]], Feuil1!A:E, 2, FALSE)</f>
        <v>Mydata</v>
      </c>
      <c r="D30" s="5" t="str">
        <f>VLOOKUP(Tableau3[[#This Row],[Numero action]], Feuil1!A:E, 3, FALSE)</f>
        <v>Outils</v>
      </c>
      <c r="E30" s="5" t="str">
        <f>VLOOKUP(Tableau3[[#This Row],[Numero action]], Feuil1!A:E, 4, FALSE)</f>
        <v>Nettoyer/Contrôler</v>
      </c>
      <c r="F30" s="5" t="str">
        <f>VLOOKUP(Tableau3[[#This Row],[Numero action]], Feuil1!A:E, 5, FALSE)</f>
        <v>1 mois</v>
      </c>
      <c r="G30">
        <v>30</v>
      </c>
    </row>
    <row r="31" spans="1:7" x14ac:dyDescent="0.25">
      <c r="A31" s="6">
        <v>42327</v>
      </c>
      <c r="B31" t="s">
        <v>14</v>
      </c>
      <c r="C31" s="5" t="str">
        <f>VLOOKUP(Tableau3[[#This Row],[Numero action]], Feuil1!A:E, 2, FALSE)</f>
        <v>Mydata</v>
      </c>
      <c r="D31" s="5" t="str">
        <f>VLOOKUP(Tableau3[[#This Row],[Numero action]], Feuil1!A:E, 3, FALSE)</f>
        <v>Axe Z</v>
      </c>
      <c r="E31" s="5" t="str">
        <f>VLOOKUP(Tableau3[[#This Row],[Numero action]], Feuil1!A:E, 4, FALSE)</f>
        <v>Nettoyer l’axe Z</v>
      </c>
      <c r="F31" s="5" t="str">
        <f>VLOOKUP(Tableau3[[#This Row],[Numero action]], Feuil1!A:E, 5, FALSE)</f>
        <v>1 mois</v>
      </c>
      <c r="G31">
        <v>5</v>
      </c>
    </row>
    <row r="32" spans="1:7" x14ac:dyDescent="0.25">
      <c r="A32" s="6">
        <v>42327</v>
      </c>
      <c r="B32" t="s">
        <v>17</v>
      </c>
      <c r="C32" s="5" t="str">
        <f>VLOOKUP(Tableau3[[#This Row],[Numero action]], Feuil1!A:E, 2, FALSE)</f>
        <v>Mydata</v>
      </c>
      <c r="D32" s="5" t="str">
        <f>VLOOKUP(Tableau3[[#This Row],[Numero action]], Feuil1!A:E, 3, FALSE)</f>
        <v>Caméra Hydra</v>
      </c>
      <c r="E32" s="5" t="str">
        <f>VLOOKUP(Tableau3[[#This Row],[Numero action]], Feuil1!A:E, 4, FALSE)</f>
        <v>Vider le casier hydra</v>
      </c>
      <c r="F32" s="5" t="str">
        <f>VLOOKUP(Tableau3[[#This Row],[Numero action]], Feuil1!A:E, 5, FALSE)</f>
        <v>1 mois</v>
      </c>
      <c r="G32">
        <v>2</v>
      </c>
    </row>
    <row r="33" spans="1:8" x14ac:dyDescent="0.25">
      <c r="A33" s="6">
        <v>42360</v>
      </c>
      <c r="B33" t="s">
        <v>12</v>
      </c>
      <c r="C33" s="5" t="str">
        <f>VLOOKUP(Tableau3[[#This Row],[Numero action]], Feuil1!A:E, 2, FALSE)</f>
        <v>Mydata</v>
      </c>
      <c r="D33" s="5" t="str">
        <f>VLOOKUP(Tableau3[[#This Row],[Numero action]], Feuil1!A:E, 3, FALSE)</f>
        <v>Outils</v>
      </c>
      <c r="E33" s="5" t="str">
        <f>VLOOKUP(Tableau3[[#This Row],[Numero action]], Feuil1!A:E, 4, FALSE)</f>
        <v>Nettoyer/Contrôler</v>
      </c>
      <c r="F33" s="5" t="str">
        <f>VLOOKUP(Tableau3[[#This Row],[Numero action]], Feuil1!A:E, 5, FALSE)</f>
        <v>1 mois</v>
      </c>
      <c r="G33">
        <v>30</v>
      </c>
    </row>
    <row r="34" spans="1:8" x14ac:dyDescent="0.25">
      <c r="A34" s="6">
        <v>42360</v>
      </c>
      <c r="B34" t="s">
        <v>14</v>
      </c>
      <c r="C34" s="5" t="str">
        <f>VLOOKUP(Tableau3[[#This Row],[Numero action]], Feuil1!A:E, 2, FALSE)</f>
        <v>Mydata</v>
      </c>
      <c r="D34" s="5" t="str">
        <f>VLOOKUP(Tableau3[[#This Row],[Numero action]], Feuil1!A:E, 3, FALSE)</f>
        <v>Axe Z</v>
      </c>
      <c r="E34" s="5" t="str">
        <f>VLOOKUP(Tableau3[[#This Row],[Numero action]], Feuil1!A:E, 4, FALSE)</f>
        <v>Nettoyer l’axe Z</v>
      </c>
      <c r="F34" s="5" t="str">
        <f>VLOOKUP(Tableau3[[#This Row],[Numero action]], Feuil1!A:E, 5, FALSE)</f>
        <v>1 mois</v>
      </c>
      <c r="G34">
        <v>5</v>
      </c>
    </row>
    <row r="35" spans="1:8" x14ac:dyDescent="0.25">
      <c r="A35" s="6">
        <v>42360</v>
      </c>
      <c r="B35" t="s">
        <v>17</v>
      </c>
      <c r="C35" s="5" t="str">
        <f>VLOOKUP(Tableau3[[#This Row],[Numero action]], Feuil1!A:E, 2, FALSE)</f>
        <v>Mydata</v>
      </c>
      <c r="D35" s="5" t="str">
        <f>VLOOKUP(Tableau3[[#This Row],[Numero action]], Feuil1!A:E, 3, FALSE)</f>
        <v>Caméra Hydra</v>
      </c>
      <c r="E35" s="5" t="str">
        <f>VLOOKUP(Tableau3[[#This Row],[Numero action]], Feuil1!A:E, 4, FALSE)</f>
        <v>Vider le casier hydra</v>
      </c>
      <c r="F35" s="5" t="str">
        <f>VLOOKUP(Tableau3[[#This Row],[Numero action]], Feuil1!A:E, 5, FALSE)</f>
        <v>1 mois</v>
      </c>
      <c r="G35">
        <v>5</v>
      </c>
    </row>
    <row r="36" spans="1:8" x14ac:dyDescent="0.25">
      <c r="A36" s="6">
        <v>42108</v>
      </c>
      <c r="B36" t="s">
        <v>36</v>
      </c>
      <c r="C36" s="5" t="str">
        <f>VLOOKUP(Tableau3[[#This Row],[Numero action]], Feuil1!A:E, 2, FALSE)</f>
        <v>Four</v>
      </c>
      <c r="D36" s="5" t="str">
        <f>VLOOKUP(Tableau3[[#This Row],[Numero action]], Feuil1!A:E, 3, FALSE)</f>
        <v>Test</v>
      </c>
      <c r="E36" s="5" t="str">
        <f>VLOOKUP(Tableau3[[#This Row],[Numero action]], Feuil1!A:E, 4, FALSE)</f>
        <v>Passage du PROFILER</v>
      </c>
      <c r="F36" s="5" t="str">
        <f>VLOOKUP(Tableau3[[#This Row],[Numero action]], Feuil1!A:E, 5, FALSE)</f>
        <v>1 mois</v>
      </c>
      <c r="G36">
        <v>20</v>
      </c>
    </row>
    <row r="37" spans="1:8" x14ac:dyDescent="0.25">
      <c r="A37" s="6">
        <v>42145</v>
      </c>
      <c r="B37" t="s">
        <v>36</v>
      </c>
      <c r="C37" s="5" t="str">
        <f>VLOOKUP(Tableau3[[#This Row],[Numero action]], Feuil1!A:E, 2, FALSE)</f>
        <v>Four</v>
      </c>
      <c r="D37" s="5" t="str">
        <f>VLOOKUP(Tableau3[[#This Row],[Numero action]], Feuil1!A:E, 3, FALSE)</f>
        <v>Test</v>
      </c>
      <c r="E37" s="5" t="str">
        <f>VLOOKUP(Tableau3[[#This Row],[Numero action]], Feuil1!A:E, 4, FALSE)</f>
        <v>Passage du PROFILER</v>
      </c>
      <c r="F37" s="5" t="str">
        <f>VLOOKUP(Tableau3[[#This Row],[Numero action]], Feuil1!A:E, 5, FALSE)</f>
        <v>1 mois</v>
      </c>
      <c r="G37">
        <v>20</v>
      </c>
    </row>
    <row r="38" spans="1:8" x14ac:dyDescent="0.25">
      <c r="A38" s="6">
        <v>42171</v>
      </c>
      <c r="B38" t="s">
        <v>36</v>
      </c>
      <c r="C38" s="5" t="str">
        <f>VLOOKUP(Tableau3[[#This Row],[Numero action]], Feuil1!A:E, 2, FALSE)</f>
        <v>Four</v>
      </c>
      <c r="D38" s="5" t="str">
        <f>VLOOKUP(Tableau3[[#This Row],[Numero action]], Feuil1!A:E, 3, FALSE)</f>
        <v>Test</v>
      </c>
      <c r="E38" s="5" t="str">
        <f>VLOOKUP(Tableau3[[#This Row],[Numero action]], Feuil1!A:E, 4, FALSE)</f>
        <v>Passage du PROFILER</v>
      </c>
      <c r="F38" s="5" t="str">
        <f>VLOOKUP(Tableau3[[#This Row],[Numero action]], Feuil1!A:E, 5, FALSE)</f>
        <v>1 mois</v>
      </c>
      <c r="G38">
        <v>40</v>
      </c>
    </row>
    <row r="39" spans="1:8" x14ac:dyDescent="0.25">
      <c r="A39" s="6">
        <v>42201</v>
      </c>
      <c r="B39" t="s">
        <v>36</v>
      </c>
      <c r="C39" s="5" t="str">
        <f>VLOOKUP(Tableau3[[#This Row],[Numero action]], Feuil1!A:E, 2, FALSE)</f>
        <v>Four</v>
      </c>
      <c r="D39" s="5" t="str">
        <f>VLOOKUP(Tableau3[[#This Row],[Numero action]], Feuil1!A:E, 3, FALSE)</f>
        <v>Test</v>
      </c>
      <c r="E39" s="5" t="str">
        <f>VLOOKUP(Tableau3[[#This Row],[Numero action]], Feuil1!A:E, 4, FALSE)</f>
        <v>Passage du PROFILER</v>
      </c>
      <c r="F39" s="5" t="str">
        <f>VLOOKUP(Tableau3[[#This Row],[Numero action]], Feuil1!A:E, 5, FALSE)</f>
        <v>1 mois</v>
      </c>
      <c r="G39">
        <v>20</v>
      </c>
    </row>
    <row r="40" spans="1:8" x14ac:dyDescent="0.25">
      <c r="A40" s="6">
        <v>42242</v>
      </c>
      <c r="B40" t="s">
        <v>36</v>
      </c>
      <c r="C40" s="5" t="str">
        <f>VLOOKUP(Tableau3[[#This Row],[Numero action]], Feuil1!A:E, 2, FALSE)</f>
        <v>Four</v>
      </c>
      <c r="D40" s="5" t="str">
        <f>VLOOKUP(Tableau3[[#This Row],[Numero action]], Feuil1!A:E, 3, FALSE)</f>
        <v>Test</v>
      </c>
      <c r="E40" s="5" t="str">
        <f>VLOOKUP(Tableau3[[#This Row],[Numero action]], Feuil1!A:E, 4, FALSE)</f>
        <v>Passage du PROFILER</v>
      </c>
      <c r="F40" s="5" t="str">
        <f>VLOOKUP(Tableau3[[#This Row],[Numero action]], Feuil1!A:E, 5, FALSE)</f>
        <v>1 mois</v>
      </c>
      <c r="G40">
        <v>20</v>
      </c>
    </row>
    <row r="41" spans="1:8" x14ac:dyDescent="0.25">
      <c r="A41" s="6">
        <v>42272</v>
      </c>
      <c r="B41" t="s">
        <v>36</v>
      </c>
      <c r="C41" s="5" t="str">
        <f>VLOOKUP(Tableau3[[#This Row],[Numero action]], Feuil1!A:E, 2, FALSE)</f>
        <v>Four</v>
      </c>
      <c r="D41" s="5" t="str">
        <f>VLOOKUP(Tableau3[[#This Row],[Numero action]], Feuil1!A:E, 3, FALSE)</f>
        <v>Test</v>
      </c>
      <c r="E41" s="5" t="str">
        <f>VLOOKUP(Tableau3[[#This Row],[Numero action]], Feuil1!A:E, 4, FALSE)</f>
        <v>Passage du PROFILER</v>
      </c>
      <c r="F41" s="5" t="str">
        <f>VLOOKUP(Tableau3[[#This Row],[Numero action]], Feuil1!A:E, 5, FALSE)</f>
        <v>1 mois</v>
      </c>
      <c r="G41">
        <v>20</v>
      </c>
    </row>
    <row r="42" spans="1:8" s="2" customFormat="1" x14ac:dyDescent="0.25">
      <c r="A42" s="6">
        <v>42298</v>
      </c>
      <c r="B42" s="2" t="s">
        <v>36</v>
      </c>
      <c r="C42" s="5" t="str">
        <f>VLOOKUP(Tableau3[[#This Row],[Numero action]], Feuil1!A:E, 2, FALSE)</f>
        <v>Four</v>
      </c>
      <c r="D42" s="5" t="str">
        <f>VLOOKUP(Tableau3[[#This Row],[Numero action]], Feuil1!A:E, 3, FALSE)</f>
        <v>Test</v>
      </c>
      <c r="E42" s="5" t="str">
        <f>VLOOKUP(Tableau3[[#This Row],[Numero action]], Feuil1!A:E, 4, FALSE)</f>
        <v>Passage du PROFILER</v>
      </c>
      <c r="F42" s="5" t="str">
        <f>VLOOKUP(Tableau3[[#This Row],[Numero action]], Feuil1!A:E, 5, FALSE)</f>
        <v>1 mois</v>
      </c>
      <c r="G42" s="2">
        <v>20</v>
      </c>
      <c r="H42" s="7"/>
    </row>
    <row r="43" spans="1:8" x14ac:dyDescent="0.25">
      <c r="A43" s="6">
        <v>42333</v>
      </c>
      <c r="B43" t="s">
        <v>36</v>
      </c>
      <c r="C43" s="5" t="str">
        <f>VLOOKUP(Tableau3[[#This Row],[Numero action]], Feuil1!A:E, 2, FALSE)</f>
        <v>Four</v>
      </c>
      <c r="D43" s="5" t="str">
        <f>VLOOKUP(Tableau3[[#This Row],[Numero action]], Feuil1!A:E, 3, FALSE)</f>
        <v>Test</v>
      </c>
      <c r="E43" s="5" t="str">
        <f>VLOOKUP(Tableau3[[#This Row],[Numero action]], Feuil1!A:E, 4, FALSE)</f>
        <v>Passage du PROFILER</v>
      </c>
      <c r="F43" s="5" t="str">
        <f>VLOOKUP(Tableau3[[#This Row],[Numero action]], Feuil1!A:E, 5, FALSE)</f>
        <v>1 mois</v>
      </c>
      <c r="G43">
        <v>30</v>
      </c>
    </row>
    <row r="44" spans="1:8" x14ac:dyDescent="0.25">
      <c r="A44" s="6">
        <v>42008</v>
      </c>
      <c r="B44" t="s">
        <v>36</v>
      </c>
      <c r="C44" s="5" t="str">
        <f>VLOOKUP(Tableau3[[#This Row],[Numero action]], Feuil1!A:E, 2, FALSE)</f>
        <v>Four</v>
      </c>
      <c r="D44" s="5" t="str">
        <f>VLOOKUP(Tableau3[[#This Row],[Numero action]], Feuil1!A:E, 3, FALSE)</f>
        <v>Test</v>
      </c>
      <c r="E44" s="5" t="str">
        <f>VLOOKUP(Tableau3[[#This Row],[Numero action]], Feuil1!A:E, 4, FALSE)</f>
        <v>Passage du PROFILER</v>
      </c>
      <c r="F44" s="5" t="str">
        <f>VLOOKUP(Tableau3[[#This Row],[Numero action]], Feuil1!A:E, 5, FALSE)</f>
        <v>1 mois</v>
      </c>
      <c r="G44">
        <v>20</v>
      </c>
    </row>
    <row r="45" spans="1:8" x14ac:dyDescent="0.25">
      <c r="A45" s="6">
        <v>42109</v>
      </c>
      <c r="B45" t="s">
        <v>47</v>
      </c>
      <c r="C45" s="5" t="str">
        <f>VLOOKUP(Tableau3[[#This Row],[Numero action]], Feuil1!A:E, 2, FALSE)</f>
        <v>Vague</v>
      </c>
      <c r="D45" s="5" t="str">
        <f>VLOOKUP(Tableau3[[#This Row],[Numero action]], Feuil1!A:E, 3, FALSE)</f>
        <v>Bain d'étain</v>
      </c>
      <c r="E45" s="5" t="str">
        <f>VLOOKUP(Tableau3[[#This Row],[Numero action]], Feuil1!A:E, 4, FALSE)</f>
        <v>Graisser les vis mère du bain</v>
      </c>
      <c r="F45" s="5" t="str">
        <f>VLOOKUP(Tableau3[[#This Row],[Numero action]], Feuil1!A:E, 5, FALSE)</f>
        <v>6 mois</v>
      </c>
      <c r="G45">
        <v>20</v>
      </c>
    </row>
    <row r="46" spans="1:8" x14ac:dyDescent="0.25">
      <c r="A46" s="6">
        <v>42109</v>
      </c>
      <c r="B46" t="s">
        <v>51</v>
      </c>
      <c r="C46" s="5" t="str">
        <f>VLOOKUP(Tableau3[[#This Row],[Numero action]], Feuil1!A:E, 2, FALSE)</f>
        <v>Vague</v>
      </c>
      <c r="D46" s="5" t="str">
        <f>VLOOKUP(Tableau3[[#This Row],[Numero action]], Feuil1!A:E, 3, FALSE)</f>
        <v>Bain d'étain</v>
      </c>
      <c r="E46" s="5" t="str">
        <f>VLOOKUP(Tableau3[[#This Row],[Numero action]], Feuil1!A:E, 4, FALSE)</f>
        <v>Nettoyer le bain d'étain</v>
      </c>
      <c r="F46" s="5" t="str">
        <f>VLOOKUP(Tableau3[[#This Row],[Numero action]], Feuil1!A:E, 5, FALSE)</f>
        <v>1 mois</v>
      </c>
      <c r="G46">
        <v>60</v>
      </c>
    </row>
    <row r="47" spans="1:8" x14ac:dyDescent="0.25">
      <c r="A47" s="6">
        <v>42109</v>
      </c>
      <c r="B47" t="s">
        <v>65</v>
      </c>
      <c r="C47" s="5" t="str">
        <f>VLOOKUP(Tableau3[[#This Row],[Numero action]], Feuil1!A:E, 2, FALSE)</f>
        <v>Vague</v>
      </c>
      <c r="D47" s="5" t="str">
        <f>VLOOKUP(Tableau3[[#This Row],[Numero action]], Feuil1!A:E, 3, FALSE)</f>
        <v>Fluxeur</v>
      </c>
      <c r="E47" s="5" t="str">
        <f>VLOOKUP(Tableau3[[#This Row],[Numero action]], Feuil1!A:E, 4, FALSE)</f>
        <v>Nettoyer/démonter la buse</v>
      </c>
      <c r="F47" s="5" t="str">
        <f>VLOOKUP(Tableau3[[#This Row],[Numero action]], Feuil1!A:E, 5, FALSE)</f>
        <v>6 mois</v>
      </c>
      <c r="G47">
        <v>20</v>
      </c>
    </row>
    <row r="48" spans="1:8" x14ac:dyDescent="0.25">
      <c r="A48" s="6">
        <v>42109</v>
      </c>
      <c r="B48" t="s">
        <v>67</v>
      </c>
      <c r="C48" s="5" t="str">
        <f>VLOOKUP(Tableau3[[#This Row],[Numero action]], Feuil1!A:E, 2, FALSE)</f>
        <v>Vague</v>
      </c>
      <c r="D48" s="5" t="str">
        <f>VLOOKUP(Tableau3[[#This Row],[Numero action]], Feuil1!A:E, 3, FALSE)</f>
        <v>Fluxeur</v>
      </c>
      <c r="E48" s="5" t="str">
        <f>VLOOKUP(Tableau3[[#This Row],[Numero action]], Feuil1!A:E, 4, FALSE)</f>
        <v>Nettoyer/remplacer l’entraînement magnétique de la pompe</v>
      </c>
      <c r="F48" s="5" t="str">
        <f>VLOOKUP(Tableau3[[#This Row],[Numero action]], Feuil1!A:E, 5, FALSE)</f>
        <v>6 mois</v>
      </c>
      <c r="G48">
        <v>40</v>
      </c>
    </row>
    <row r="49" spans="1:7" x14ac:dyDescent="0.25">
      <c r="A49" s="6">
        <v>42109</v>
      </c>
      <c r="B49" t="s">
        <v>69</v>
      </c>
      <c r="C49" s="5" t="str">
        <f>VLOOKUP(Tableau3[[#This Row],[Numero action]], Feuil1!A:E, 2, FALSE)</f>
        <v>Vague</v>
      </c>
      <c r="D49" s="5" t="str">
        <f>VLOOKUP(Tableau3[[#This Row],[Numero action]], Feuil1!A:E, 3, FALSE)</f>
        <v>Fluxeur</v>
      </c>
      <c r="E49" s="5" t="str">
        <f>VLOOKUP(Tableau3[[#This Row],[Numero action]], Feuil1!A:E, 4, FALSE)</f>
        <v>Nettoyer le système à bande du vérin</v>
      </c>
      <c r="F49" s="5" t="str">
        <f>VLOOKUP(Tableau3[[#This Row],[Numero action]], Feuil1!A:E, 5, FALSE)</f>
        <v>6 mois</v>
      </c>
      <c r="G49">
        <v>20</v>
      </c>
    </row>
    <row r="50" spans="1:7" x14ac:dyDescent="0.25">
      <c r="A50" s="6">
        <v>42109</v>
      </c>
      <c r="B50" t="s">
        <v>74</v>
      </c>
      <c r="C50" s="5" t="str">
        <f>VLOOKUP(Tableau3[[#This Row],[Numero action]], Feuil1!A:E, 2, FALSE)</f>
        <v>Vague</v>
      </c>
      <c r="D50" s="5" t="str">
        <f>VLOOKUP(Tableau3[[#This Row],[Numero action]], Feuil1!A:E, 3, FALSE)</f>
        <v>Test</v>
      </c>
      <c r="E50" s="5" t="str">
        <f>VLOOKUP(Tableau3[[#This Row],[Numero action]], Feuil1!A:E, 4, FALSE)</f>
        <v>Passage du PROFILER</v>
      </c>
      <c r="F50" s="5" t="str">
        <f>VLOOKUP(Tableau3[[#This Row],[Numero action]], Feuil1!A:E, 5, FALSE)</f>
        <v>1 mois</v>
      </c>
      <c r="G50">
        <v>20</v>
      </c>
    </row>
    <row r="51" spans="1:7" x14ac:dyDescent="0.25">
      <c r="A51" s="6">
        <v>42143</v>
      </c>
      <c r="B51" t="s">
        <v>74</v>
      </c>
      <c r="C51" s="5" t="str">
        <f>VLOOKUP(Tableau3[[#This Row],[Numero action]], Feuil1!A:E, 2, FALSE)</f>
        <v>Vague</v>
      </c>
      <c r="D51" s="5" t="str">
        <f>VLOOKUP(Tableau3[[#This Row],[Numero action]], Feuil1!A:E, 3, FALSE)</f>
        <v>Test</v>
      </c>
      <c r="E51" s="5" t="str">
        <f>VLOOKUP(Tableau3[[#This Row],[Numero action]], Feuil1!A:E, 4, FALSE)</f>
        <v>Passage du PROFILER</v>
      </c>
      <c r="F51" s="5" t="str">
        <f>VLOOKUP(Tableau3[[#This Row],[Numero action]], Feuil1!A:E, 5, FALSE)</f>
        <v>1 mois</v>
      </c>
      <c r="G51">
        <v>20</v>
      </c>
    </row>
    <row r="52" spans="1:7" x14ac:dyDescent="0.25">
      <c r="A52" s="6">
        <v>42145</v>
      </c>
      <c r="B52" t="s">
        <v>51</v>
      </c>
      <c r="C52" s="5" t="str">
        <f>VLOOKUP(Tableau3[[#This Row],[Numero action]], Feuil1!A:E, 2, FALSE)</f>
        <v>Vague</v>
      </c>
      <c r="D52" s="5" t="str">
        <f>VLOOKUP(Tableau3[[#This Row],[Numero action]], Feuil1!A:E, 3, FALSE)</f>
        <v>Bain d'étain</v>
      </c>
      <c r="E52" s="5" t="str">
        <f>VLOOKUP(Tableau3[[#This Row],[Numero action]], Feuil1!A:E, 4, FALSE)</f>
        <v>Nettoyer le bain d'étain</v>
      </c>
      <c r="F52" s="5" t="str">
        <f>VLOOKUP(Tableau3[[#This Row],[Numero action]], Feuil1!A:E, 5, FALSE)</f>
        <v>1 mois</v>
      </c>
      <c r="G52">
        <v>60</v>
      </c>
    </row>
    <row r="53" spans="1:7" x14ac:dyDescent="0.25">
      <c r="A53" s="6">
        <v>42145</v>
      </c>
      <c r="B53" t="s">
        <v>47</v>
      </c>
      <c r="C53" s="5" t="str">
        <f>VLOOKUP(Tableau3[[#This Row],[Numero action]], Feuil1!A:E, 2, FALSE)</f>
        <v>Vague</v>
      </c>
      <c r="D53" s="5" t="str">
        <f>VLOOKUP(Tableau3[[#This Row],[Numero action]], Feuil1!A:E, 3, FALSE)</f>
        <v>Bain d'étain</v>
      </c>
      <c r="E53" s="5" t="str">
        <f>VLOOKUP(Tableau3[[#This Row],[Numero action]], Feuil1!A:E, 4, FALSE)</f>
        <v>Graisser les vis mère du bain</v>
      </c>
      <c r="F53" s="5" t="str">
        <f>VLOOKUP(Tableau3[[#This Row],[Numero action]], Feuil1!A:E, 5, FALSE)</f>
        <v>6 mois</v>
      </c>
      <c r="G53">
        <v>20</v>
      </c>
    </row>
    <row r="54" spans="1:7" x14ac:dyDescent="0.25">
      <c r="A54" s="6">
        <v>42173</v>
      </c>
      <c r="B54" t="s">
        <v>47</v>
      </c>
      <c r="C54" s="5" t="str">
        <f>VLOOKUP(Tableau3[[#This Row],[Numero action]], Feuil1!A:E, 2, FALSE)</f>
        <v>Vague</v>
      </c>
      <c r="D54" s="5" t="str">
        <f>VLOOKUP(Tableau3[[#This Row],[Numero action]], Feuil1!A:E, 3, FALSE)</f>
        <v>Bain d'étain</v>
      </c>
      <c r="E54" s="5" t="str">
        <f>VLOOKUP(Tableau3[[#This Row],[Numero action]], Feuil1!A:E, 4, FALSE)</f>
        <v>Graisser les vis mère du bain</v>
      </c>
      <c r="F54" s="5" t="str">
        <f>VLOOKUP(Tableau3[[#This Row],[Numero action]], Feuil1!A:E, 5, FALSE)</f>
        <v>6 mois</v>
      </c>
      <c r="G54">
        <v>20</v>
      </c>
    </row>
    <row r="55" spans="1:7" x14ac:dyDescent="0.25">
      <c r="A55" s="6">
        <v>42173</v>
      </c>
      <c r="B55" t="s">
        <v>51</v>
      </c>
      <c r="C55" s="5" t="str">
        <f>VLOOKUP(Tableau3[[#This Row],[Numero action]], Feuil1!A:E, 2, FALSE)</f>
        <v>Vague</v>
      </c>
      <c r="D55" s="5" t="str">
        <f>VLOOKUP(Tableau3[[#This Row],[Numero action]], Feuil1!A:E, 3, FALSE)</f>
        <v>Bain d'étain</v>
      </c>
      <c r="E55" s="5" t="str">
        <f>VLOOKUP(Tableau3[[#This Row],[Numero action]], Feuil1!A:E, 4, FALSE)</f>
        <v>Nettoyer le bain d'étain</v>
      </c>
      <c r="F55" s="5" t="str">
        <f>VLOOKUP(Tableau3[[#This Row],[Numero action]], Feuil1!A:E, 5, FALSE)</f>
        <v>1 mois</v>
      </c>
      <c r="G55">
        <v>60</v>
      </c>
    </row>
    <row r="56" spans="1:7" x14ac:dyDescent="0.25">
      <c r="A56" s="6">
        <v>42171</v>
      </c>
      <c r="B56" t="s">
        <v>74</v>
      </c>
      <c r="C56" s="5" t="str">
        <f>VLOOKUP(Tableau3[[#This Row],[Numero action]], Feuil1!A:E, 2, FALSE)</f>
        <v>Vague</v>
      </c>
      <c r="D56" s="5" t="str">
        <f>VLOOKUP(Tableau3[[#This Row],[Numero action]], Feuil1!A:E, 3, FALSE)</f>
        <v>Test</v>
      </c>
      <c r="E56" s="5" t="str">
        <f>VLOOKUP(Tableau3[[#This Row],[Numero action]], Feuil1!A:E, 4, FALSE)</f>
        <v>Passage du PROFILER</v>
      </c>
      <c r="F56" s="5" t="str">
        <f>VLOOKUP(Tableau3[[#This Row],[Numero action]], Feuil1!A:E, 5, FALSE)</f>
        <v>1 mois</v>
      </c>
      <c r="G56">
        <v>20</v>
      </c>
    </row>
    <row r="57" spans="1:7" x14ac:dyDescent="0.25">
      <c r="A57" s="6">
        <v>42200</v>
      </c>
      <c r="B57" t="s">
        <v>51</v>
      </c>
      <c r="C57" s="5" t="str">
        <f>VLOOKUP(Tableau3[[#This Row],[Numero action]], Feuil1!A:E, 2, FALSE)</f>
        <v>Vague</v>
      </c>
      <c r="D57" s="5" t="str">
        <f>VLOOKUP(Tableau3[[#This Row],[Numero action]], Feuil1!A:E, 3, FALSE)</f>
        <v>Bain d'étain</v>
      </c>
      <c r="E57" s="5" t="str">
        <f>VLOOKUP(Tableau3[[#This Row],[Numero action]], Feuil1!A:E, 4, FALSE)</f>
        <v>Nettoyer le bain d'étain</v>
      </c>
      <c r="F57" s="5" t="str">
        <f>VLOOKUP(Tableau3[[#This Row],[Numero action]], Feuil1!A:E, 5, FALSE)</f>
        <v>1 mois</v>
      </c>
      <c r="G57">
        <v>60</v>
      </c>
    </row>
    <row r="58" spans="1:7" x14ac:dyDescent="0.25">
      <c r="A58" s="6">
        <v>42244</v>
      </c>
      <c r="B58" t="s">
        <v>51</v>
      </c>
      <c r="C58" s="5" t="str">
        <f>VLOOKUP(Tableau3[[#This Row],[Numero action]], Feuil1!A:E, 2, FALSE)</f>
        <v>Vague</v>
      </c>
      <c r="D58" s="5" t="str">
        <f>VLOOKUP(Tableau3[[#This Row],[Numero action]], Feuil1!A:E, 3, FALSE)</f>
        <v>Bain d'étain</v>
      </c>
      <c r="E58" s="5" t="str">
        <f>VLOOKUP(Tableau3[[#This Row],[Numero action]], Feuil1!A:E, 4, FALSE)</f>
        <v>Nettoyer le bain d'étain</v>
      </c>
      <c r="F58" s="5" t="str">
        <f>VLOOKUP(Tableau3[[#This Row],[Numero action]], Feuil1!A:E, 5, FALSE)</f>
        <v>1 mois</v>
      </c>
      <c r="G58">
        <v>50</v>
      </c>
    </row>
    <row r="59" spans="1:7" x14ac:dyDescent="0.25">
      <c r="A59" s="6">
        <v>42272</v>
      </c>
      <c r="B59" t="s">
        <v>51</v>
      </c>
      <c r="C59" s="5" t="str">
        <f>VLOOKUP(Tableau3[[#This Row],[Numero action]], Feuil1!A:E, 2, FALSE)</f>
        <v>Vague</v>
      </c>
      <c r="D59" s="5" t="str">
        <f>VLOOKUP(Tableau3[[#This Row],[Numero action]], Feuil1!A:E, 3, FALSE)</f>
        <v>Bain d'étain</v>
      </c>
      <c r="E59" s="5" t="str">
        <f>VLOOKUP(Tableau3[[#This Row],[Numero action]], Feuil1!A:E, 4, FALSE)</f>
        <v>Nettoyer le bain d'étain</v>
      </c>
      <c r="F59" s="5" t="str">
        <f>VLOOKUP(Tableau3[[#This Row],[Numero action]], Feuil1!A:E, 5, FALSE)</f>
        <v>1 mois</v>
      </c>
      <c r="G59">
        <v>60</v>
      </c>
    </row>
    <row r="60" spans="1:7" x14ac:dyDescent="0.25">
      <c r="A60" s="6">
        <v>42282</v>
      </c>
      <c r="B60" t="s">
        <v>51</v>
      </c>
      <c r="C60" s="5" t="str">
        <f>VLOOKUP(Tableau3[[#This Row],[Numero action]], Feuil1!A:E, 2, FALSE)</f>
        <v>Vague</v>
      </c>
      <c r="D60" s="5" t="str">
        <f>VLOOKUP(Tableau3[[#This Row],[Numero action]], Feuil1!A:E, 3, FALSE)</f>
        <v>Bain d'étain</v>
      </c>
      <c r="E60" s="5" t="str">
        <f>VLOOKUP(Tableau3[[#This Row],[Numero action]], Feuil1!A:E, 4, FALSE)</f>
        <v>Nettoyer le bain d'étain</v>
      </c>
      <c r="F60" s="5" t="str">
        <f>VLOOKUP(Tableau3[[#This Row],[Numero action]], Feuil1!A:E, 5, FALSE)</f>
        <v>1 mois</v>
      </c>
      <c r="G60">
        <v>60</v>
      </c>
    </row>
    <row r="61" spans="1:7" x14ac:dyDescent="0.25">
      <c r="A61" s="6">
        <v>42328</v>
      </c>
      <c r="B61" t="s">
        <v>51</v>
      </c>
      <c r="C61" s="5" t="str">
        <f>VLOOKUP(Tableau3[[#This Row],[Numero action]], Feuil1!A:E, 2, FALSE)</f>
        <v>Vague</v>
      </c>
      <c r="D61" s="5" t="str">
        <f>VLOOKUP(Tableau3[[#This Row],[Numero action]], Feuil1!A:E, 3, FALSE)</f>
        <v>Bain d'étain</v>
      </c>
      <c r="E61" s="5" t="str">
        <f>VLOOKUP(Tableau3[[#This Row],[Numero action]], Feuil1!A:E, 4, FALSE)</f>
        <v>Nettoyer le bain d'étain</v>
      </c>
      <c r="F61" s="5" t="str">
        <f>VLOOKUP(Tableau3[[#This Row],[Numero action]], Feuil1!A:E, 5, FALSE)</f>
        <v>1 mois</v>
      </c>
      <c r="G61">
        <v>70</v>
      </c>
    </row>
    <row r="62" spans="1:7" x14ac:dyDescent="0.25">
      <c r="A62" s="6">
        <v>42362</v>
      </c>
      <c r="B62" t="s">
        <v>51</v>
      </c>
      <c r="C62" s="5" t="str">
        <f>VLOOKUP(Tableau3[[#This Row],[Numero action]], Feuil1!A:E, 2, FALSE)</f>
        <v>Vague</v>
      </c>
      <c r="D62" s="5" t="str">
        <f>VLOOKUP(Tableau3[[#This Row],[Numero action]], Feuil1!A:E, 3, FALSE)</f>
        <v>Bain d'étain</v>
      </c>
      <c r="E62" s="5" t="str">
        <f>VLOOKUP(Tableau3[[#This Row],[Numero action]], Feuil1!A:E, 4, FALSE)</f>
        <v>Nettoyer le bain d'étain</v>
      </c>
      <c r="F62" s="5" t="str">
        <f>VLOOKUP(Tableau3[[#This Row],[Numero action]], Feuil1!A:E, 5, FALSE)</f>
        <v>1 mois</v>
      </c>
      <c r="G62">
        <v>45</v>
      </c>
    </row>
    <row r="63" spans="1:7" x14ac:dyDescent="0.25">
      <c r="A63" s="6">
        <v>42200</v>
      </c>
      <c r="B63" t="s">
        <v>74</v>
      </c>
      <c r="C63" s="5" t="str">
        <f>VLOOKUP(Tableau3[[#This Row],[Numero action]], Feuil1!A:E, 2, FALSE)</f>
        <v>Vague</v>
      </c>
      <c r="D63" s="5" t="str">
        <f>VLOOKUP(Tableau3[[#This Row],[Numero action]], Feuil1!A:E, 3, FALSE)</f>
        <v>Test</v>
      </c>
      <c r="E63" s="5" t="str">
        <f>VLOOKUP(Tableau3[[#This Row],[Numero action]], Feuil1!A:E, 4, FALSE)</f>
        <v>Passage du PROFILER</v>
      </c>
      <c r="F63" s="5" t="str">
        <f>VLOOKUP(Tableau3[[#This Row],[Numero action]], Feuil1!A:E, 5, FALSE)</f>
        <v>1 mois</v>
      </c>
      <c r="G63">
        <v>20</v>
      </c>
    </row>
    <row r="64" spans="1:7" x14ac:dyDescent="0.25">
      <c r="A64" s="6">
        <v>42244</v>
      </c>
      <c r="B64" s="2" t="s">
        <v>74</v>
      </c>
      <c r="C64" s="5" t="str">
        <f>VLOOKUP(Tableau3[[#This Row],[Numero action]], Feuil1!A:E, 2, FALSE)</f>
        <v>Vague</v>
      </c>
      <c r="D64" s="5" t="str">
        <f>VLOOKUP(Tableau3[[#This Row],[Numero action]], Feuil1!A:E, 3, FALSE)</f>
        <v>Test</v>
      </c>
      <c r="E64" s="5" t="str">
        <f>VLOOKUP(Tableau3[[#This Row],[Numero action]], Feuil1!A:E, 4, FALSE)</f>
        <v>Passage du PROFILER</v>
      </c>
      <c r="F64" s="5" t="str">
        <f>VLOOKUP(Tableau3[[#This Row],[Numero action]], Feuil1!A:E, 5, FALSE)</f>
        <v>1 mois</v>
      </c>
      <c r="G64">
        <v>20</v>
      </c>
    </row>
    <row r="65" spans="1:7" x14ac:dyDescent="0.25">
      <c r="A65" s="6">
        <v>42272</v>
      </c>
      <c r="B65" s="2" t="s">
        <v>74</v>
      </c>
      <c r="C65" s="5" t="str">
        <f>VLOOKUP(Tableau3[[#This Row],[Numero action]], Feuil1!A:E, 2, FALSE)</f>
        <v>Vague</v>
      </c>
      <c r="D65" s="5" t="str">
        <f>VLOOKUP(Tableau3[[#This Row],[Numero action]], Feuil1!A:E, 3, FALSE)</f>
        <v>Test</v>
      </c>
      <c r="E65" s="5" t="str">
        <f>VLOOKUP(Tableau3[[#This Row],[Numero action]], Feuil1!A:E, 4, FALSE)</f>
        <v>Passage du PROFILER</v>
      </c>
      <c r="F65" s="5" t="str">
        <f>VLOOKUP(Tableau3[[#This Row],[Numero action]], Feuil1!A:E, 5, FALSE)</f>
        <v>1 mois</v>
      </c>
      <c r="G65">
        <v>20</v>
      </c>
    </row>
    <row r="66" spans="1:7" x14ac:dyDescent="0.25">
      <c r="A66" s="6">
        <v>42298</v>
      </c>
      <c r="B66" s="2" t="s">
        <v>74</v>
      </c>
      <c r="C66" s="5" t="str">
        <f>VLOOKUP(Tableau3[[#This Row],[Numero action]], Feuil1!A:E, 2, FALSE)</f>
        <v>Vague</v>
      </c>
      <c r="D66" s="5" t="str">
        <f>VLOOKUP(Tableau3[[#This Row],[Numero action]], Feuil1!A:E, 3, FALSE)</f>
        <v>Test</v>
      </c>
      <c r="E66" s="5" t="str">
        <f>VLOOKUP(Tableau3[[#This Row],[Numero action]], Feuil1!A:E, 4, FALSE)</f>
        <v>Passage du PROFILER</v>
      </c>
      <c r="F66" s="5" t="str">
        <f>VLOOKUP(Tableau3[[#This Row],[Numero action]], Feuil1!A:E, 5, FALSE)</f>
        <v>1 mois</v>
      </c>
      <c r="G66">
        <v>20</v>
      </c>
    </row>
    <row r="67" spans="1:7" x14ac:dyDescent="0.25">
      <c r="A67" s="6">
        <v>42328</v>
      </c>
      <c r="B67" s="2" t="s">
        <v>74</v>
      </c>
      <c r="C67" s="5" t="str">
        <f>VLOOKUP(Tableau3[[#This Row],[Numero action]], Feuil1!A:E, 2, FALSE)</f>
        <v>Vague</v>
      </c>
      <c r="D67" s="5" t="str">
        <f>VLOOKUP(Tableau3[[#This Row],[Numero action]], Feuil1!A:E, 3, FALSE)</f>
        <v>Test</v>
      </c>
      <c r="E67" s="5" t="str">
        <f>VLOOKUP(Tableau3[[#This Row],[Numero action]], Feuil1!A:E, 4, FALSE)</f>
        <v>Passage du PROFILER</v>
      </c>
      <c r="F67" s="5" t="str">
        <f>VLOOKUP(Tableau3[[#This Row],[Numero action]], Feuil1!A:E, 5, FALSE)</f>
        <v>1 mois</v>
      </c>
      <c r="G67">
        <v>20</v>
      </c>
    </row>
    <row r="68" spans="1:7" x14ac:dyDescent="0.25">
      <c r="A68" s="6">
        <v>42362</v>
      </c>
      <c r="B68" s="2" t="s">
        <v>74</v>
      </c>
      <c r="C68" s="5" t="str">
        <f>VLOOKUP(Tableau3[[#This Row],[Numero action]], Feuil1!A:E, 2, FALSE)</f>
        <v>Vague</v>
      </c>
      <c r="D68" s="5" t="str">
        <f>VLOOKUP(Tableau3[[#This Row],[Numero action]], Feuil1!A:E, 3, FALSE)</f>
        <v>Test</v>
      </c>
      <c r="E68" s="5" t="str">
        <f>VLOOKUP(Tableau3[[#This Row],[Numero action]], Feuil1!A:E, 4, FALSE)</f>
        <v>Passage du PROFILER</v>
      </c>
      <c r="F68" s="5" t="str">
        <f>VLOOKUP(Tableau3[[#This Row],[Numero action]], Feuil1!A:E, 5, FALSE)</f>
        <v>1 mois</v>
      </c>
      <c r="G68">
        <v>20</v>
      </c>
    </row>
    <row r="69" spans="1:7" x14ac:dyDescent="0.25">
      <c r="A69" s="6">
        <v>42037</v>
      </c>
      <c r="B69" t="s">
        <v>93</v>
      </c>
      <c r="C69" s="5" t="str">
        <f>VLOOKUP(Tableau3[[#This Row],[Numero action]], Feuil1!A:E, 2, FALSE)</f>
        <v>Autres</v>
      </c>
      <c r="D69" s="5" t="str">
        <f>VLOOKUP(Tableau3[[#This Row],[Numero action]], Feuil1!A:E, 3, FALSE)</f>
        <v>Profiler</v>
      </c>
      <c r="E69" s="5" t="str">
        <f>VLOOKUP(Tableau3[[#This Row],[Numero action]], Feuil1!A:E, 4, FALSE)</f>
        <v>Envoi pour calibration</v>
      </c>
      <c r="F69" s="5" t="str">
        <f>VLOOKUP(Tableau3[[#This Row],[Numero action]], Feuil1!A:E, 5, FALSE)</f>
        <v>1 an</v>
      </c>
      <c r="G69">
        <v>5</v>
      </c>
    </row>
    <row r="70" spans="1:7" x14ac:dyDescent="0.25">
      <c r="A70" s="6">
        <v>42024</v>
      </c>
      <c r="B70" t="s">
        <v>96</v>
      </c>
      <c r="C70" s="5" t="str">
        <f>VLOOKUP(Tableau3[[#This Row],[Numero action]], Feuil1!A:E, 2, FALSE)</f>
        <v>Autres</v>
      </c>
      <c r="D70" s="5" t="str">
        <f>VLOOKUP(Tableau3[[#This Row],[Numero action]], Feuil1!A:E, 3, FALSE)</f>
        <v>Station de test ESD</v>
      </c>
      <c r="E70" s="5" t="str">
        <f>VLOOKUP(Tableau3[[#This Row],[Numero action]], Feuil1!A:E, 4, FALSE)</f>
        <v>Tester la calibration</v>
      </c>
      <c r="F70" s="5" t="str">
        <f>VLOOKUP(Tableau3[[#This Row],[Numero action]], Feuil1!A:E, 5, FALSE)</f>
        <v>1 an</v>
      </c>
      <c r="G70">
        <v>20</v>
      </c>
    </row>
  </sheetData>
  <mergeCells count="4">
    <mergeCell ref="I1:I2"/>
    <mergeCell ref="A1:B3"/>
    <mergeCell ref="A4:B4"/>
    <mergeCell ref="C1:H4"/>
  </mergeCells>
  <pageMargins left="0.7" right="0.7" top="0.75" bottom="0.75" header="0.3" footer="0.3"/>
  <pageSetup paperSize="9" orientation="portrait" horizontalDpi="300" verticalDpi="3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Feuil1!$A$1:$A$37</xm:f>
          </x14:formula1>
          <xm:sqref>B7:B70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/>
  </sheetViews>
  <sheetFormatPr baseColWidth="10" defaultRowHeight="15" x14ac:dyDescent="0.25"/>
  <cols>
    <col min="1" max="1" width="16.5703125" customWidth="1"/>
    <col min="2" max="2" width="21.140625" customWidth="1"/>
    <col min="3" max="3" width="17.42578125" customWidth="1"/>
    <col min="4" max="4" width="26.140625" customWidth="1"/>
    <col min="5" max="5" width="11.85546875" customWidth="1"/>
  </cols>
  <sheetData>
    <row r="1" spans="1:6" x14ac:dyDescent="0.25">
      <c r="A1" s="2" t="s">
        <v>99</v>
      </c>
      <c r="B1" s="2" t="s">
        <v>91</v>
      </c>
      <c r="C1" s="2" t="s">
        <v>98</v>
      </c>
      <c r="D1" s="2" t="s">
        <v>97</v>
      </c>
      <c r="E1" s="2" t="s">
        <v>106</v>
      </c>
      <c r="F1" s="2"/>
    </row>
    <row r="2" spans="1:6" x14ac:dyDescent="0.25">
      <c r="A2" s="2" t="s">
        <v>93</v>
      </c>
      <c r="B2" s="2" t="s">
        <v>91</v>
      </c>
      <c r="C2" s="2" t="s">
        <v>92</v>
      </c>
      <c r="D2" s="2" t="s">
        <v>94</v>
      </c>
      <c r="E2" s="2" t="s">
        <v>106</v>
      </c>
      <c r="F2" s="2"/>
    </row>
    <row r="3" spans="1:6" x14ac:dyDescent="0.25">
      <c r="A3" s="2" t="s">
        <v>96</v>
      </c>
      <c r="B3" s="2" t="s">
        <v>91</v>
      </c>
      <c r="C3" s="2" t="s">
        <v>95</v>
      </c>
      <c r="D3" s="2" t="s">
        <v>97</v>
      </c>
      <c r="E3" s="2" t="s">
        <v>106</v>
      </c>
      <c r="F3" s="2"/>
    </row>
    <row r="4" spans="1:6" x14ac:dyDescent="0.25">
      <c r="A4" s="2" t="s">
        <v>77</v>
      </c>
      <c r="B4" s="2" t="s">
        <v>75</v>
      </c>
      <c r="C4" s="2" t="s">
        <v>76</v>
      </c>
      <c r="D4" s="2" t="s">
        <v>78</v>
      </c>
      <c r="E4" s="2" t="s">
        <v>110</v>
      </c>
      <c r="F4" s="2"/>
    </row>
    <row r="5" spans="1:6" x14ac:dyDescent="0.25">
      <c r="A5" s="2" t="s">
        <v>79</v>
      </c>
      <c r="B5" s="2" t="s">
        <v>75</v>
      </c>
      <c r="C5" s="2" t="s">
        <v>76</v>
      </c>
      <c r="D5" s="2" t="s">
        <v>80</v>
      </c>
      <c r="E5" s="2" t="s">
        <v>106</v>
      </c>
      <c r="F5" s="2"/>
    </row>
    <row r="6" spans="1:6" x14ac:dyDescent="0.25">
      <c r="A6" s="2" t="s">
        <v>82</v>
      </c>
      <c r="B6" s="2" t="s">
        <v>75</v>
      </c>
      <c r="C6" s="2" t="s">
        <v>81</v>
      </c>
      <c r="D6" s="2" t="s">
        <v>83</v>
      </c>
      <c r="E6" s="2" t="s">
        <v>109</v>
      </c>
      <c r="F6" s="2"/>
    </row>
    <row r="7" spans="1:6" x14ac:dyDescent="0.25">
      <c r="A7" s="2" t="s">
        <v>84</v>
      </c>
      <c r="B7" s="2" t="s">
        <v>75</v>
      </c>
      <c r="C7" s="2" t="s">
        <v>81</v>
      </c>
      <c r="D7" s="2" t="s">
        <v>85</v>
      </c>
      <c r="E7" s="2" t="s">
        <v>106</v>
      </c>
      <c r="F7" s="2"/>
    </row>
    <row r="8" spans="1:6" x14ac:dyDescent="0.25">
      <c r="A8" s="2" t="s">
        <v>87</v>
      </c>
      <c r="B8" s="2" t="s">
        <v>75</v>
      </c>
      <c r="C8" s="2" t="s">
        <v>86</v>
      </c>
      <c r="D8" s="2" t="s">
        <v>88</v>
      </c>
      <c r="E8" s="2" t="s">
        <v>109</v>
      </c>
      <c r="F8" s="2"/>
    </row>
    <row r="9" spans="1:6" x14ac:dyDescent="0.25">
      <c r="A9" s="2" t="s">
        <v>89</v>
      </c>
      <c r="B9" s="2" t="s">
        <v>75</v>
      </c>
      <c r="C9" s="2" t="s">
        <v>86</v>
      </c>
      <c r="D9" s="2" t="s">
        <v>90</v>
      </c>
      <c r="E9" s="2" t="s">
        <v>106</v>
      </c>
      <c r="F9" s="2"/>
    </row>
    <row r="10" spans="1:6" x14ac:dyDescent="0.25">
      <c r="A10" s="2" t="s">
        <v>30</v>
      </c>
      <c r="B10" s="2" t="s">
        <v>28</v>
      </c>
      <c r="C10" s="2" t="s">
        <v>29</v>
      </c>
      <c r="D10" s="2" t="s">
        <v>31</v>
      </c>
      <c r="E10" s="2" t="s">
        <v>106</v>
      </c>
      <c r="F10" s="2"/>
    </row>
    <row r="11" spans="1:6" x14ac:dyDescent="0.25">
      <c r="A11" s="2" t="s">
        <v>33</v>
      </c>
      <c r="B11" s="2" t="s">
        <v>28</v>
      </c>
      <c r="C11" s="2" t="s">
        <v>32</v>
      </c>
      <c r="D11" s="2" t="s">
        <v>34</v>
      </c>
      <c r="E11" s="2" t="s">
        <v>106</v>
      </c>
      <c r="F11" s="2"/>
    </row>
    <row r="12" spans="1:6" x14ac:dyDescent="0.25">
      <c r="A12" s="2" t="s">
        <v>36</v>
      </c>
      <c r="B12" s="2" t="s">
        <v>28</v>
      </c>
      <c r="C12" s="2" t="s">
        <v>35</v>
      </c>
      <c r="D12" s="2" t="s">
        <v>37</v>
      </c>
      <c r="E12" s="2" t="s">
        <v>107</v>
      </c>
      <c r="F12" s="2"/>
    </row>
    <row r="13" spans="1:6" x14ac:dyDescent="0.25">
      <c r="A13" s="2" t="s">
        <v>12</v>
      </c>
      <c r="B13" s="2" t="s">
        <v>10</v>
      </c>
      <c r="C13" s="2" t="s">
        <v>11</v>
      </c>
      <c r="D13" s="2" t="s">
        <v>9</v>
      </c>
      <c r="E13" s="2" t="s">
        <v>107</v>
      </c>
      <c r="F13" s="2"/>
    </row>
    <row r="14" spans="1:6" x14ac:dyDescent="0.25">
      <c r="A14" s="2" t="s">
        <v>14</v>
      </c>
      <c r="B14" s="2" t="s">
        <v>10</v>
      </c>
      <c r="C14" s="2" t="s">
        <v>13</v>
      </c>
      <c r="D14" s="2" t="s">
        <v>15</v>
      </c>
      <c r="E14" s="2" t="s">
        <v>107</v>
      </c>
      <c r="F14" s="2"/>
    </row>
    <row r="15" spans="1:6" x14ac:dyDescent="0.25">
      <c r="A15" s="2" t="s">
        <v>17</v>
      </c>
      <c r="B15" s="2" t="s">
        <v>10</v>
      </c>
      <c r="C15" s="2" t="s">
        <v>16</v>
      </c>
      <c r="D15" s="2" t="s">
        <v>18</v>
      </c>
      <c r="E15" s="2" t="s">
        <v>107</v>
      </c>
      <c r="F15" s="2"/>
    </row>
    <row r="16" spans="1:6" x14ac:dyDescent="0.25">
      <c r="A16" s="2" t="s">
        <v>19</v>
      </c>
      <c r="B16" s="2" t="s">
        <v>10</v>
      </c>
      <c r="C16" s="2" t="s">
        <v>16</v>
      </c>
      <c r="D16" s="2" t="s">
        <v>20</v>
      </c>
      <c r="E16" s="2" t="s">
        <v>106</v>
      </c>
      <c r="F16" s="2"/>
    </row>
    <row r="17" spans="1:6" x14ac:dyDescent="0.25">
      <c r="A17" s="2" t="s">
        <v>23</v>
      </c>
      <c r="B17" s="2" t="s">
        <v>21</v>
      </c>
      <c r="C17" s="2" t="s">
        <v>22</v>
      </c>
      <c r="D17" s="2" t="s">
        <v>24</v>
      </c>
      <c r="E17" s="2" t="s">
        <v>106</v>
      </c>
      <c r="F17" s="2"/>
    </row>
    <row r="18" spans="1:6" x14ac:dyDescent="0.25">
      <c r="A18" s="2" t="s">
        <v>26</v>
      </c>
      <c r="B18" s="2" t="s">
        <v>10</v>
      </c>
      <c r="C18" s="2" t="s">
        <v>25</v>
      </c>
      <c r="D18" s="2" t="s">
        <v>27</v>
      </c>
      <c r="E18" s="2" t="s">
        <v>106</v>
      </c>
      <c r="F18" s="2"/>
    </row>
    <row r="19" spans="1:6" x14ac:dyDescent="0.25">
      <c r="A19" s="2" t="s">
        <v>3</v>
      </c>
      <c r="B19" s="2" t="s">
        <v>1</v>
      </c>
      <c r="C19" s="2" t="s">
        <v>2</v>
      </c>
      <c r="D19" s="2" t="s">
        <v>4</v>
      </c>
      <c r="E19" s="2" t="s">
        <v>106</v>
      </c>
      <c r="F19" s="2"/>
    </row>
    <row r="20" spans="1:6" x14ac:dyDescent="0.25">
      <c r="A20" s="2" t="s">
        <v>6</v>
      </c>
      <c r="B20" s="2" t="s">
        <v>1</v>
      </c>
      <c r="C20" s="2" t="s">
        <v>5</v>
      </c>
      <c r="D20" s="2" t="s">
        <v>7</v>
      </c>
      <c r="E20" s="2" t="s">
        <v>106</v>
      </c>
      <c r="F20" s="2"/>
    </row>
    <row r="21" spans="1:6" x14ac:dyDescent="0.25">
      <c r="A21" s="2" t="s">
        <v>8</v>
      </c>
      <c r="B21" s="2" t="s">
        <v>1</v>
      </c>
      <c r="C21" s="2" t="s">
        <v>5</v>
      </c>
      <c r="D21" s="2" t="s">
        <v>9</v>
      </c>
      <c r="E21" s="2" t="s">
        <v>107</v>
      </c>
      <c r="F21" s="2"/>
    </row>
    <row r="22" spans="1:6" x14ac:dyDescent="0.25">
      <c r="A22" s="2" t="s">
        <v>40</v>
      </c>
      <c r="B22" s="2" t="s">
        <v>38</v>
      </c>
      <c r="C22" s="2" t="s">
        <v>39</v>
      </c>
      <c r="D22" s="2" t="s">
        <v>41</v>
      </c>
      <c r="E22" s="2" t="s">
        <v>108</v>
      </c>
      <c r="F22" s="2"/>
    </row>
    <row r="23" spans="1:6" x14ac:dyDescent="0.25">
      <c r="A23" s="2" t="s">
        <v>42</v>
      </c>
      <c r="B23" s="2" t="s">
        <v>38</v>
      </c>
      <c r="C23" s="2" t="s">
        <v>39</v>
      </c>
      <c r="D23" s="2" t="s">
        <v>43</v>
      </c>
      <c r="E23" s="2" t="s">
        <v>108</v>
      </c>
      <c r="F23" s="2"/>
    </row>
    <row r="24" spans="1:6" x14ac:dyDescent="0.25">
      <c r="A24" s="2" t="s">
        <v>45</v>
      </c>
      <c r="B24" s="2" t="s">
        <v>38</v>
      </c>
      <c r="C24" s="2" t="s">
        <v>44</v>
      </c>
      <c r="D24" s="2" t="s">
        <v>46</v>
      </c>
      <c r="E24" s="2" t="s">
        <v>106</v>
      </c>
      <c r="F24" s="2"/>
    </row>
    <row r="25" spans="1:6" x14ac:dyDescent="0.25">
      <c r="A25" s="2" t="s">
        <v>47</v>
      </c>
      <c r="B25" s="2" t="s">
        <v>38</v>
      </c>
      <c r="C25" s="2" t="s">
        <v>44</v>
      </c>
      <c r="D25" s="2" t="s">
        <v>48</v>
      </c>
      <c r="E25" s="2" t="s">
        <v>109</v>
      </c>
      <c r="F25" s="2"/>
    </row>
    <row r="26" spans="1:6" x14ac:dyDescent="0.25">
      <c r="A26" s="2" t="s">
        <v>49</v>
      </c>
      <c r="B26" s="2" t="s">
        <v>38</v>
      </c>
      <c r="C26" s="2" t="s">
        <v>44</v>
      </c>
      <c r="D26" s="2" t="s">
        <v>50</v>
      </c>
      <c r="E26" s="2" t="s">
        <v>109</v>
      </c>
      <c r="F26" s="2"/>
    </row>
    <row r="27" spans="1:6" x14ac:dyDescent="0.25">
      <c r="A27" s="2" t="s">
        <v>51</v>
      </c>
      <c r="B27" s="2" t="s">
        <v>38</v>
      </c>
      <c r="C27" s="2" t="s">
        <v>44</v>
      </c>
      <c r="D27" s="2" t="s">
        <v>52</v>
      </c>
      <c r="E27" s="2" t="s">
        <v>107</v>
      </c>
      <c r="F27" s="2"/>
    </row>
    <row r="28" spans="1:6" x14ac:dyDescent="0.25">
      <c r="A28" s="2" t="s">
        <v>53</v>
      </c>
      <c r="B28" s="2" t="s">
        <v>38</v>
      </c>
      <c r="C28" s="2" t="s">
        <v>44</v>
      </c>
      <c r="D28" s="2" t="s">
        <v>54</v>
      </c>
      <c r="E28" s="2" t="s">
        <v>106</v>
      </c>
      <c r="F28" s="2"/>
    </row>
    <row r="29" spans="1:6" x14ac:dyDescent="0.25">
      <c r="A29" s="2" t="s">
        <v>56</v>
      </c>
      <c r="B29" s="2" t="s">
        <v>38</v>
      </c>
      <c r="C29" s="2" t="s">
        <v>55</v>
      </c>
      <c r="D29" s="2" t="s">
        <v>57</v>
      </c>
      <c r="E29" s="2" t="s">
        <v>106</v>
      </c>
      <c r="F29" s="2"/>
    </row>
    <row r="30" spans="1:6" x14ac:dyDescent="0.25">
      <c r="A30" s="2" t="s">
        <v>58</v>
      </c>
      <c r="B30" s="2" t="s">
        <v>38</v>
      </c>
      <c r="C30" s="2" t="s">
        <v>55</v>
      </c>
      <c r="D30" s="2" t="s">
        <v>59</v>
      </c>
      <c r="E30" s="2" t="s">
        <v>106</v>
      </c>
      <c r="F30" s="2"/>
    </row>
    <row r="31" spans="1:6" x14ac:dyDescent="0.25">
      <c r="A31" s="2" t="s">
        <v>60</v>
      </c>
      <c r="B31" s="2" t="s">
        <v>38</v>
      </c>
      <c r="C31" s="2" t="s">
        <v>55</v>
      </c>
      <c r="D31" s="2" t="s">
        <v>61</v>
      </c>
      <c r="E31" s="2" t="s">
        <v>106</v>
      </c>
      <c r="F31" s="2"/>
    </row>
    <row r="32" spans="1:6" x14ac:dyDescent="0.25">
      <c r="A32" s="2" t="s">
        <v>63</v>
      </c>
      <c r="B32" s="2" t="s">
        <v>38</v>
      </c>
      <c r="C32" s="2" t="s">
        <v>62</v>
      </c>
      <c r="D32" s="2" t="s">
        <v>64</v>
      </c>
      <c r="E32" s="2" t="s">
        <v>109</v>
      </c>
      <c r="F32" s="2"/>
    </row>
    <row r="33" spans="1:6" x14ac:dyDescent="0.25">
      <c r="A33" s="2" t="s">
        <v>65</v>
      </c>
      <c r="B33" s="2" t="s">
        <v>38</v>
      </c>
      <c r="C33" s="2" t="s">
        <v>62</v>
      </c>
      <c r="D33" s="2" t="s">
        <v>66</v>
      </c>
      <c r="E33" s="2" t="s">
        <v>109</v>
      </c>
      <c r="F33" s="2"/>
    </row>
    <row r="34" spans="1:6" x14ac:dyDescent="0.25">
      <c r="A34" s="2" t="s">
        <v>67</v>
      </c>
      <c r="B34" s="2" t="s">
        <v>38</v>
      </c>
      <c r="C34" s="2" t="s">
        <v>62</v>
      </c>
      <c r="D34" s="2" t="s">
        <v>68</v>
      </c>
      <c r="E34" s="2" t="s">
        <v>109</v>
      </c>
      <c r="F34" s="2"/>
    </row>
    <row r="35" spans="1:6" x14ac:dyDescent="0.25">
      <c r="A35" s="2" t="s">
        <v>69</v>
      </c>
      <c r="B35" s="2" t="s">
        <v>38</v>
      </c>
      <c r="C35" s="2" t="s">
        <v>62</v>
      </c>
      <c r="D35" s="2" t="s">
        <v>70</v>
      </c>
      <c r="E35" s="2" t="s">
        <v>109</v>
      </c>
      <c r="F35" s="2"/>
    </row>
    <row r="36" spans="1:6" x14ac:dyDescent="0.25">
      <c r="A36" s="2" t="s">
        <v>72</v>
      </c>
      <c r="B36" s="2" t="s">
        <v>38</v>
      </c>
      <c r="C36" s="2" t="s">
        <v>71</v>
      </c>
      <c r="D36" s="2" t="s">
        <v>73</v>
      </c>
      <c r="E36" s="2" t="s">
        <v>106</v>
      </c>
      <c r="F36" s="2"/>
    </row>
    <row r="37" spans="1:6" x14ac:dyDescent="0.25">
      <c r="A37" s="2" t="s">
        <v>74</v>
      </c>
      <c r="B37" s="2" t="s">
        <v>38</v>
      </c>
      <c r="C37" s="2" t="s">
        <v>35</v>
      </c>
      <c r="D37" s="2" t="s">
        <v>37</v>
      </c>
      <c r="E37" s="2" t="s">
        <v>107</v>
      </c>
      <c r="F37" s="2"/>
    </row>
    <row r="38" spans="1:6" x14ac:dyDescent="0.25">
      <c r="A38" s="2"/>
      <c r="B38" s="2"/>
      <c r="C38" s="2"/>
      <c r="D38" s="2"/>
      <c r="E38" s="2"/>
      <c r="F38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3" sqref="A3"/>
    </sheetView>
  </sheetViews>
  <sheetFormatPr baseColWidth="10" defaultRowHeight="15" x14ac:dyDescent="0.25"/>
  <cols>
    <col min="1" max="1" width="21" customWidth="1"/>
    <col min="2" max="2" width="29.7109375" customWidth="1"/>
    <col min="3" max="28" width="10.7109375" customWidth="1"/>
    <col min="29" max="29" width="12.5703125" bestFit="1" customWidth="1"/>
  </cols>
  <sheetData>
    <row r="1" spans="1:2" x14ac:dyDescent="0.25">
      <c r="A1" s="3" t="s">
        <v>100</v>
      </c>
      <c r="B1" s="2" t="s">
        <v>115</v>
      </c>
    </row>
    <row r="3" spans="1:2" x14ac:dyDescent="0.25">
      <c r="A3" s="3" t="s">
        <v>112</v>
      </c>
      <c r="B3" t="s">
        <v>114</v>
      </c>
    </row>
    <row r="4" spans="1:2" x14ac:dyDescent="0.25">
      <c r="A4" s="4" t="s">
        <v>93</v>
      </c>
      <c r="B4" s="5">
        <v>5</v>
      </c>
    </row>
    <row r="5" spans="1:2" x14ac:dyDescent="0.25">
      <c r="A5" s="4" t="s">
        <v>96</v>
      </c>
      <c r="B5" s="5">
        <v>20</v>
      </c>
    </row>
    <row r="6" spans="1:2" x14ac:dyDescent="0.25">
      <c r="A6" s="4" t="s">
        <v>36</v>
      </c>
      <c r="B6" s="5">
        <v>210</v>
      </c>
    </row>
    <row r="7" spans="1:2" x14ac:dyDescent="0.25">
      <c r="A7" s="4" t="s">
        <v>12</v>
      </c>
      <c r="B7" s="5">
        <v>260</v>
      </c>
    </row>
    <row r="8" spans="1:2" x14ac:dyDescent="0.25">
      <c r="A8" s="4" t="s">
        <v>14</v>
      </c>
      <c r="B8" s="5">
        <v>40</v>
      </c>
    </row>
    <row r="9" spans="1:2" x14ac:dyDescent="0.25">
      <c r="A9" s="4" t="s">
        <v>17</v>
      </c>
      <c r="B9" s="5">
        <v>15</v>
      </c>
    </row>
    <row r="10" spans="1:2" x14ac:dyDescent="0.25">
      <c r="A10" s="4" t="s">
        <v>8</v>
      </c>
      <c r="B10" s="5">
        <v>60</v>
      </c>
    </row>
    <row r="11" spans="1:2" x14ac:dyDescent="0.25">
      <c r="A11" s="4" t="s">
        <v>47</v>
      </c>
      <c r="B11" s="5">
        <v>60</v>
      </c>
    </row>
    <row r="12" spans="1:2" x14ac:dyDescent="0.25">
      <c r="A12" s="4" t="s">
        <v>51</v>
      </c>
      <c r="B12" s="5">
        <v>525</v>
      </c>
    </row>
    <row r="13" spans="1:2" x14ac:dyDescent="0.25">
      <c r="A13" s="4" t="s">
        <v>65</v>
      </c>
      <c r="B13" s="5">
        <v>20</v>
      </c>
    </row>
    <row r="14" spans="1:2" x14ac:dyDescent="0.25">
      <c r="A14" s="4" t="s">
        <v>67</v>
      </c>
      <c r="B14" s="5">
        <v>40</v>
      </c>
    </row>
    <row r="15" spans="1:2" x14ac:dyDescent="0.25">
      <c r="A15" s="4" t="s">
        <v>69</v>
      </c>
      <c r="B15" s="5">
        <v>20</v>
      </c>
    </row>
    <row r="16" spans="1:2" x14ac:dyDescent="0.25">
      <c r="A16" s="4" t="s">
        <v>74</v>
      </c>
      <c r="B16" s="5">
        <v>180</v>
      </c>
    </row>
    <row r="17" spans="1:2" x14ac:dyDescent="0.25">
      <c r="A17" s="4" t="s">
        <v>113</v>
      </c>
      <c r="B17" s="5">
        <v>1455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Liste</vt:lpstr>
      <vt:lpstr>Feuil1</vt:lpstr>
      <vt:lpstr>Feuil3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Administrateur</cp:lastModifiedBy>
  <dcterms:created xsi:type="dcterms:W3CDTF">2016-01-05T09:24:52Z</dcterms:created>
  <dcterms:modified xsi:type="dcterms:W3CDTF">2016-01-06T08:19:24Z</dcterms:modified>
</cp:coreProperties>
</file>